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graduatoria" sheetId="1" r:id="rId1"/>
  </sheets>
  <definedNames>
    <definedName name="_xlnm.Print_Area" localSheetId="0">'graduatoria'!$A$1:$V$972</definedName>
    <definedName name="tasso">#REF!</definedName>
  </definedNames>
  <calcPr fullCalcOnLoad="1"/>
</workbook>
</file>

<file path=xl/sharedStrings.xml><?xml version="1.0" encoding="utf-8"?>
<sst xmlns="http://schemas.openxmlformats.org/spreadsheetml/2006/main" count="5868" uniqueCount="2797">
  <si>
    <t>19/03/'84</t>
  </si>
  <si>
    <t>rich.contr. I casa</t>
  </si>
  <si>
    <t>eredi</t>
  </si>
  <si>
    <t>EREDI</t>
  </si>
  <si>
    <t>allogiato unica casa</t>
  </si>
  <si>
    <t>Deceduto 12/08/97( NON Ha Risposto alla comun.)</t>
  </si>
  <si>
    <t xml:space="preserve"> residenza</t>
  </si>
  <si>
    <t xml:space="preserve"> unica casa</t>
  </si>
  <si>
    <t>venduta a Domenico Giganti .Non Ha Risposto</t>
  </si>
  <si>
    <t>Non Ha Risposto</t>
  </si>
  <si>
    <t xml:space="preserve"> non è unica casa in Oppido</t>
  </si>
  <si>
    <t xml:space="preserve">NON HA RISPOSTO </t>
  </si>
  <si>
    <t xml:space="preserve"> Non Ha Risposto</t>
  </si>
  <si>
    <t xml:space="preserve">    acquistato in data 6/08/1998</t>
  </si>
  <si>
    <t xml:space="preserve">      venduta  1987a DE NUZZO P.</t>
  </si>
  <si>
    <t>4/10/'46</t>
  </si>
  <si>
    <t>vive in Germania-iscritto all'AIRE</t>
  </si>
  <si>
    <t>Via Cavour,25</t>
  </si>
  <si>
    <t xml:space="preserve"> Via Umberto, 145</t>
  </si>
  <si>
    <t>erede Lancellotti Michele</t>
  </si>
  <si>
    <t>erede Lancellotti Rocco Antonio</t>
  </si>
  <si>
    <t>erede Lancellotti Giuseppe</t>
  </si>
  <si>
    <t>Erede: Lancellotti Pasquale,</t>
  </si>
  <si>
    <t>LANCELLOTTI Maria Carmela</t>
  </si>
  <si>
    <t>Via Brindisi - Rionero</t>
  </si>
  <si>
    <t>deceduti</t>
  </si>
  <si>
    <t>erede: Viola Donato</t>
  </si>
  <si>
    <t>Via Mazzini, 9</t>
  </si>
  <si>
    <t>Vico Piazza 32</t>
  </si>
  <si>
    <t>erede: Viola Maria</t>
  </si>
  <si>
    <t>Via Passeggiata Archeologica</t>
  </si>
  <si>
    <t>VIOLA Teresa e SPROVERA Salvatore</t>
  </si>
  <si>
    <t>Vico IV° Cervellino,17</t>
  </si>
  <si>
    <t>LUONGO Michele</t>
  </si>
  <si>
    <t>Via F. Torraca, 3</t>
  </si>
  <si>
    <t>Via sette dolori 19 - Via Garibaldi 8</t>
  </si>
  <si>
    <t>residenza + deposito</t>
  </si>
  <si>
    <t>acquistata il 31/07/2003 da Manganiello Antonio</t>
  </si>
  <si>
    <t>26/10/'20</t>
  </si>
  <si>
    <t xml:space="preserve">31/7/'84 </t>
  </si>
  <si>
    <t>rich. contr.I casa e annesso</t>
  </si>
  <si>
    <t>rich. contr.I casa e depos.</t>
  </si>
  <si>
    <t>non è unica casa</t>
  </si>
  <si>
    <t>via Fuori Porta,81</t>
  </si>
  <si>
    <t xml:space="preserve">  20/02/1908 </t>
  </si>
  <si>
    <t xml:space="preserve">  06/05/1934 </t>
  </si>
  <si>
    <t xml:space="preserve">  12/08/1933 </t>
  </si>
  <si>
    <t xml:space="preserve">  03/03/1926 </t>
  </si>
  <si>
    <t xml:space="preserve">  09/12/1917 </t>
  </si>
  <si>
    <t xml:space="preserve">  19/06/1930 </t>
  </si>
  <si>
    <t xml:space="preserve">  01/01/1933 </t>
  </si>
  <si>
    <t xml:space="preserve">  01/10/1933 </t>
  </si>
  <si>
    <t>ha casa al piano sup.</t>
  </si>
  <si>
    <t>aspetta di riscattare alloggio iacp</t>
  </si>
  <si>
    <t>71/a</t>
  </si>
  <si>
    <t>res. e ann. Agr.</t>
  </si>
  <si>
    <t xml:space="preserve">  Via Sette Dolori,18</t>
  </si>
  <si>
    <t xml:space="preserve">  09/11/1942 </t>
  </si>
  <si>
    <t xml:space="preserve">  25/01/1944 </t>
  </si>
  <si>
    <t xml:space="preserve">  07/10/1916 </t>
  </si>
  <si>
    <t xml:space="preserve">  28/05/1928 </t>
  </si>
  <si>
    <t xml:space="preserve">  01/05/1945 </t>
  </si>
  <si>
    <t xml:space="preserve">  20/06/1950 </t>
  </si>
  <si>
    <t xml:space="preserve">  18/10/1905 </t>
  </si>
  <si>
    <t xml:space="preserve">  21/06/1933 </t>
  </si>
  <si>
    <t xml:space="preserve">  18/09/1938 </t>
  </si>
  <si>
    <t xml:space="preserve">  10/02/1923 </t>
  </si>
  <si>
    <t xml:space="preserve">  3/10/1938  </t>
  </si>
  <si>
    <t xml:space="preserve">  05/07/1957 </t>
  </si>
  <si>
    <t xml:space="preserve">  02/11/1946 </t>
  </si>
  <si>
    <t>26/A1</t>
  </si>
  <si>
    <t>26/A2</t>
  </si>
  <si>
    <t xml:space="preserve">  14/10/1927  </t>
  </si>
  <si>
    <t xml:space="preserve">  11/ 05/1920 </t>
  </si>
  <si>
    <t xml:space="preserve">  03/10/1926  </t>
  </si>
  <si>
    <t>via S.Giovanni,6</t>
  </si>
  <si>
    <t>LIOI Antonio Ernesto</t>
  </si>
  <si>
    <t>Erede Lancellotti Rosalba e sorelle</t>
  </si>
  <si>
    <t>erede di GILIO Francesco</t>
  </si>
  <si>
    <t>Buenos Aires</t>
  </si>
  <si>
    <t>26/10/'54</t>
  </si>
  <si>
    <t>7/4/'39</t>
  </si>
  <si>
    <t>via Pio IX,17</t>
  </si>
  <si>
    <t xml:space="preserve">  Via Garibaldi,20</t>
  </si>
  <si>
    <t>rich. contr. deposito</t>
  </si>
  <si>
    <t>L. 12/88</t>
  </si>
  <si>
    <t>C.da Caffettiera</t>
  </si>
  <si>
    <t>C.da Serra Martino</t>
  </si>
  <si>
    <t>C.da Barone</t>
  </si>
  <si>
    <t>C.da San Zaccaria</t>
  </si>
  <si>
    <t>C.da Medichecchio</t>
  </si>
  <si>
    <t>C.da Scanzano</t>
  </si>
  <si>
    <t>C.da Pian Rustico</t>
  </si>
  <si>
    <t>C.da Pian Gorgo</t>
  </si>
  <si>
    <t>C.da Petrito</t>
  </si>
  <si>
    <t>C.da San Rigio</t>
  </si>
  <si>
    <t>C.da Scolaro</t>
  </si>
  <si>
    <t>C.da Visciolo</t>
  </si>
  <si>
    <t>C.da Petrara</t>
  </si>
  <si>
    <t>C.da Acquarola</t>
  </si>
  <si>
    <t>C.da Alicchio</t>
  </si>
  <si>
    <t>C.da San Francesco</t>
  </si>
  <si>
    <t>C.da Pandoni</t>
  </si>
  <si>
    <t>C.da Cappella</t>
  </si>
  <si>
    <t>C.da Riedito</t>
  </si>
  <si>
    <t>C.da Santa Anastasia</t>
  </si>
  <si>
    <t>C.da Torre</t>
  </si>
  <si>
    <t>C.da Marcianise</t>
  </si>
  <si>
    <t xml:space="preserve"> Via Fuori Porta,153</t>
  </si>
  <si>
    <t>TOTALE COMPARTO 38</t>
  </si>
  <si>
    <t>TOTALE COMPARTO 56</t>
  </si>
  <si>
    <t>TOTALE COMPARTO 41</t>
  </si>
  <si>
    <t>TOTALE COMPARTO 47/a</t>
  </si>
  <si>
    <t>TOTALE COMPARTO14</t>
  </si>
  <si>
    <t>TOTALE COMPARTO 69</t>
  </si>
  <si>
    <t>TOTALE COMPARTO 50</t>
  </si>
  <si>
    <t>TOTALE COMPARTO 12-a</t>
  </si>
  <si>
    <t>TOTALE COMPARTO 25</t>
  </si>
  <si>
    <t>TOTALE COMPARTO 22-b</t>
  </si>
  <si>
    <t>TOTALE COMPARTO 20</t>
  </si>
  <si>
    <t>TOTALE COMPARTO30d)</t>
  </si>
  <si>
    <t>TOTALE COMPARTO 30c)</t>
  </si>
  <si>
    <t>TOTALE COMPARTO 58</t>
  </si>
  <si>
    <t>BELLOMO Ferdinando-AviglianoT. vedova</t>
  </si>
  <si>
    <t>via 7 Dolori,61</t>
  </si>
  <si>
    <t>via 7 Dolori,20</t>
  </si>
  <si>
    <t>23/5/'34</t>
  </si>
  <si>
    <t>LEONE Rocco Donato per eredi fam.</t>
  </si>
  <si>
    <t>24/12/'18</t>
  </si>
  <si>
    <t>via G.De Angelis,2</t>
  </si>
  <si>
    <t>via 7 Dolori,56</t>
  </si>
  <si>
    <t>depositi</t>
  </si>
  <si>
    <t>rich.contr. due depositi</t>
  </si>
  <si>
    <t>CALABRESE Donato Antonio</t>
  </si>
  <si>
    <t>via S.Giovanni,2</t>
  </si>
  <si>
    <t>per Avigliano unica casa</t>
  </si>
  <si>
    <t>venduta a LIOI Luigi</t>
  </si>
  <si>
    <t>via 7 Dolori,22</t>
  </si>
  <si>
    <t>PETRUZZI Maria Antoniaper eredi fam.</t>
  </si>
  <si>
    <t>14/8/'10</t>
  </si>
  <si>
    <t>via F.Porta,52</t>
  </si>
  <si>
    <t>via 7 Dolori</t>
  </si>
  <si>
    <t>23/10/'10</t>
  </si>
  <si>
    <t>via 7 Dolori,45</t>
  </si>
  <si>
    <t>via 7 Dolori,50</t>
  </si>
  <si>
    <t>Via Balestrieri</t>
  </si>
  <si>
    <t xml:space="preserve">  Via Castello,14</t>
  </si>
  <si>
    <t xml:space="preserve"> GRIECO Rocco Antonio eredi Fam.</t>
  </si>
  <si>
    <t>10/4/'35</t>
  </si>
  <si>
    <t>via 7 Dolori,33</t>
  </si>
  <si>
    <t>via 7 Dolori,42</t>
  </si>
  <si>
    <t>annesso</t>
  </si>
  <si>
    <t>LANCELLOTTI  Gina</t>
  </si>
  <si>
    <t>via Fuori Porta Via Annunziata</t>
  </si>
  <si>
    <t>casa e magazzino</t>
  </si>
  <si>
    <t>3/1/'40</t>
  </si>
  <si>
    <t>via S.Giovanni,8</t>
  </si>
  <si>
    <t>resid. e ann. agric.</t>
  </si>
  <si>
    <t xml:space="preserve">GILIO Maria  Filomena </t>
  </si>
  <si>
    <t>Deceduto 18/05/96</t>
  </si>
  <si>
    <t>rudere da demolire</t>
  </si>
  <si>
    <t>Via G.Di Vittorio</t>
  </si>
  <si>
    <t>Deceduta 25/05/91</t>
  </si>
  <si>
    <t>via S.Michele,57</t>
  </si>
  <si>
    <t>16/10/'85</t>
  </si>
  <si>
    <t>MARTINO Rocco Michele</t>
  </si>
  <si>
    <t>vico VI Umberto,6</t>
  </si>
  <si>
    <t>domanda per abitazione?</t>
  </si>
  <si>
    <t>vico VI Umberto,2</t>
  </si>
  <si>
    <t>Tolve</t>
  </si>
  <si>
    <t>Pietragalla</t>
  </si>
  <si>
    <t>Genzano di L.</t>
  </si>
  <si>
    <t>Montevideo</t>
  </si>
  <si>
    <t>Data ordinanza  sgombero</t>
  </si>
  <si>
    <t>Data approv. Progetto</t>
  </si>
  <si>
    <t>Data present. progetto</t>
  </si>
  <si>
    <t>Cognome e Nome</t>
  </si>
  <si>
    <t>Importo Avente Diritto</t>
  </si>
  <si>
    <t xml:space="preserve"> </t>
  </si>
  <si>
    <t xml:space="preserve"> Via Umberto,111</t>
  </si>
  <si>
    <t xml:space="preserve"> Via Umberto,110</t>
  </si>
  <si>
    <t xml:space="preserve"> Via Umberto, 89/91 </t>
  </si>
  <si>
    <t>47a)</t>
  </si>
  <si>
    <t>SALUZZI Belvedere</t>
  </si>
  <si>
    <t xml:space="preserve"> Via Umberto, 109/111</t>
  </si>
  <si>
    <t>Acerenza</t>
  </si>
  <si>
    <t>29/03/'84</t>
  </si>
  <si>
    <t xml:space="preserve"> Via 7 Dolori, 33</t>
  </si>
  <si>
    <t xml:space="preserve">MARTINO Teodosio  </t>
  </si>
  <si>
    <t xml:space="preserve">  28/01/1907 </t>
  </si>
  <si>
    <t>3/11/'83</t>
  </si>
  <si>
    <t>23/4/1898</t>
  </si>
  <si>
    <t>via Balestriere</t>
  </si>
  <si>
    <t>6/3/'38</t>
  </si>
  <si>
    <t>vico III Cervellino,5</t>
  </si>
  <si>
    <t>vico III Cervellino,18</t>
  </si>
  <si>
    <t>rich.contr.I  casainf.a 45mq</t>
  </si>
  <si>
    <t>via S.Giovanni,21</t>
  </si>
  <si>
    <t>TATARANNI Vincenzo</t>
  </si>
  <si>
    <t>12/7/'39</t>
  </si>
  <si>
    <t>vano inf.a 45 mq.</t>
  </si>
  <si>
    <t>garage</t>
  </si>
  <si>
    <t>resid.negozio</t>
  </si>
  <si>
    <t>23/6/'33</t>
  </si>
  <si>
    <t>via Taranto,10</t>
  </si>
  <si>
    <t>5/2/'53</t>
  </si>
  <si>
    <t>via Gianturco,63</t>
  </si>
  <si>
    <t>vico III Cervellino,40-38</t>
  </si>
  <si>
    <t>vico III Cervellino,12</t>
  </si>
  <si>
    <t xml:space="preserve">  Vico 3° Cervellino,12</t>
  </si>
  <si>
    <t xml:space="preserve"> Vico III° Cervellino,32</t>
  </si>
  <si>
    <t>vico III Cervellino,6-4</t>
  </si>
  <si>
    <t xml:space="preserve">  Vico 3° Cervellino,6-4</t>
  </si>
  <si>
    <t>20/1/'20</t>
  </si>
  <si>
    <t>vico III Cervellino,40-</t>
  </si>
  <si>
    <t xml:space="preserve">SIMONIELLO  Elisabetta </t>
  </si>
  <si>
    <t xml:space="preserve">b) </t>
  </si>
  <si>
    <t>Eredi: Buccomino Donato A. ed altri</t>
  </si>
  <si>
    <t>ora di MARTE Michele</t>
  </si>
  <si>
    <t>viveva in alloggio precario con il  genero a cui ha venduto nel 1995</t>
  </si>
  <si>
    <t>iscritto all'AIRE</t>
  </si>
  <si>
    <t>Eredi figli: POTENZA Giuseppe D.e altri</t>
  </si>
  <si>
    <t>DE ROSA Saverio e Filomena</t>
  </si>
  <si>
    <t>24/1/'11</t>
  </si>
  <si>
    <t>C.da Torre San Francesco</t>
  </si>
  <si>
    <t>Stefanile Donato Antonio</t>
  </si>
  <si>
    <t>c.da marinace</t>
  </si>
  <si>
    <t>c.da pian gorgo</t>
  </si>
  <si>
    <t>Gisonna Rocco Michele</t>
  </si>
  <si>
    <t>Erede Vaccarella Antonia Maria</t>
  </si>
  <si>
    <t>30/10/'30</t>
  </si>
  <si>
    <t xml:space="preserve"> Via Umberto, 22</t>
  </si>
  <si>
    <t>Emigrata a Pisa</t>
  </si>
  <si>
    <t>eredi POTENZA Francesco</t>
  </si>
  <si>
    <t>Via Roma, 77</t>
  </si>
  <si>
    <t>Via Gramsci,92</t>
  </si>
  <si>
    <t>Deceduta a Potenza</t>
  </si>
  <si>
    <t>Erede Di Nisi Maria</t>
  </si>
  <si>
    <t>27/9/'51</t>
  </si>
  <si>
    <t>comprata nel1997 da VIOla R.</t>
  </si>
  <si>
    <t>vico Cervellino,9</t>
  </si>
  <si>
    <t>18/4/'42</t>
  </si>
  <si>
    <t>via Catullo,75-Pomezia</t>
  </si>
  <si>
    <t>via Campanile,20</t>
  </si>
  <si>
    <t>via Umberto,87</t>
  </si>
  <si>
    <t>vico I° Cervellino,29</t>
  </si>
  <si>
    <t>vico I° Cervellino,21</t>
  </si>
  <si>
    <t>Via De Pilato, 2</t>
  </si>
  <si>
    <t>Via Bari, 26</t>
  </si>
  <si>
    <t>Via Giardino, 5</t>
  </si>
  <si>
    <t>Via Monmastero</t>
  </si>
  <si>
    <t>Via Marx</t>
  </si>
  <si>
    <t>Via Dio Vittorio</t>
  </si>
  <si>
    <t>Via Mazzini, 3</t>
  </si>
  <si>
    <t>19/10/1897</t>
  </si>
  <si>
    <t>DE FELICE Giovanna (comproprietaria)</t>
  </si>
  <si>
    <t>Via Balestriere, 8</t>
  </si>
  <si>
    <t>proprietà-unità1</t>
  </si>
  <si>
    <t>proprietà-unità 4</t>
  </si>
  <si>
    <t>proprietà-unità 5</t>
  </si>
  <si>
    <t xml:space="preserve">  Vico Piazza, 13</t>
  </si>
  <si>
    <t>donazione del 10/02/2000 a favore Basilio</t>
  </si>
  <si>
    <t>Giuseppe Nicola</t>
  </si>
  <si>
    <t xml:space="preserve">  Vico 5° Umberto, 37</t>
  </si>
  <si>
    <t xml:space="preserve"> Via Balestrieri,86</t>
  </si>
  <si>
    <t xml:space="preserve">  18/01/1917 </t>
  </si>
  <si>
    <t xml:space="preserve"> Vico 3° Cervellino,32</t>
  </si>
  <si>
    <t xml:space="preserve"> Vico 3° Cervellino,40</t>
  </si>
  <si>
    <t xml:space="preserve"> Vico 4° Cervellino, 3</t>
  </si>
  <si>
    <t xml:space="preserve">  Via San Giovanni,15</t>
  </si>
  <si>
    <t xml:space="preserve"> Via San Giovanni,19</t>
  </si>
  <si>
    <t xml:space="preserve">  Via San Giovanni,21</t>
  </si>
  <si>
    <t xml:space="preserve">  Vico 4° Cervellino,10</t>
  </si>
  <si>
    <t xml:space="preserve"> Via Campanile,50</t>
  </si>
  <si>
    <t xml:space="preserve"> Via Campanile,14</t>
  </si>
  <si>
    <t xml:space="preserve">  Via Campanile,60</t>
  </si>
  <si>
    <t xml:space="preserve"> Via Campanile,18</t>
  </si>
  <si>
    <t xml:space="preserve">  Via Gradelle,8</t>
  </si>
  <si>
    <t xml:space="preserve">  Via Campanile, 44</t>
  </si>
  <si>
    <t xml:space="preserve">  Via Campanile, 46</t>
  </si>
  <si>
    <t xml:space="preserve">  Via Campanile, 42</t>
  </si>
  <si>
    <t xml:space="preserve"> Via Castello,28</t>
  </si>
  <si>
    <t xml:space="preserve">unica casa </t>
  </si>
  <si>
    <t>CARUCCI  Maria Filomena e</t>
  </si>
  <si>
    <t>casa di più fratelli,vuota</t>
  </si>
  <si>
    <t xml:space="preserve"> DI PIERRO Rosa</t>
  </si>
  <si>
    <t>27/8/'44</t>
  </si>
  <si>
    <t>via dei Gerani,14-Zinconia(Bg)</t>
  </si>
  <si>
    <t>6/1/'56</t>
  </si>
  <si>
    <t>via Flaminia Riano(Rm)</t>
  </si>
  <si>
    <t>1978 già proprietario Canio</t>
  </si>
  <si>
    <t>18/11/'34</t>
  </si>
  <si>
    <t>c/da Bucaletto,12</t>
  </si>
  <si>
    <t>abitazione</t>
  </si>
  <si>
    <t>via Nuova 73</t>
  </si>
  <si>
    <t>Luongo Rosa - deceduta</t>
  </si>
  <si>
    <t>erede Lancellotti Anna Maria</t>
  </si>
  <si>
    <t>Via Cavour, 17</t>
  </si>
  <si>
    <t>Via Nuova 17</t>
  </si>
  <si>
    <t>LUONGO Rosa</t>
  </si>
  <si>
    <t>LUONGO  Giovanni ha venduto nel1997</t>
  </si>
  <si>
    <t xml:space="preserve">  Via Nuova,57</t>
  </si>
  <si>
    <t xml:space="preserve">  Via Campanile,28</t>
  </si>
  <si>
    <t xml:space="preserve">  Via Cervellino</t>
  </si>
  <si>
    <t xml:space="preserve">  Via Cervellino, 111/113 </t>
  </si>
  <si>
    <t xml:space="preserve">  Vico 3° Cervellino,5/7</t>
  </si>
  <si>
    <t xml:space="preserve">  Vico 3° Cervellino,19</t>
  </si>
  <si>
    <t>CARUCCI Antonio Donato Maria</t>
  </si>
  <si>
    <t>Via Campanile 44</t>
  </si>
  <si>
    <t>Vico 6° Umberto 2</t>
  </si>
  <si>
    <t>Via San Giovanni 35</t>
  </si>
  <si>
    <t>occupata dal figlio dal 1996</t>
  </si>
  <si>
    <t>24/A</t>
  </si>
  <si>
    <t>Note</t>
  </si>
  <si>
    <t>Domicilio attuale</t>
  </si>
  <si>
    <t>71/A</t>
  </si>
  <si>
    <t>Via Castello,18</t>
  </si>
  <si>
    <t xml:space="preserve"> Via S. Giovanni</t>
  </si>
  <si>
    <t>Perri Silvana</t>
  </si>
  <si>
    <t>Via Cervellino,31</t>
  </si>
  <si>
    <t>Data present. delega e domanda</t>
  </si>
  <si>
    <t>1° residenza</t>
  </si>
  <si>
    <t>erede di DI CARO</t>
  </si>
  <si>
    <t>BLASI Vito</t>
  </si>
  <si>
    <t>FRISI Teresa</t>
  </si>
  <si>
    <t>DE BONIS Rosa</t>
  </si>
  <si>
    <t>residenza+dep</t>
  </si>
  <si>
    <t>Via Corrado Alavaro 9</t>
  </si>
  <si>
    <t>Belmonte Calabro (CS)</t>
  </si>
  <si>
    <t xml:space="preserve">  15/08/1918 </t>
  </si>
  <si>
    <t>Via Matteotti</t>
  </si>
  <si>
    <t>Vico 1° Umberto 1</t>
  </si>
  <si>
    <t>eredi Raccuia</t>
  </si>
  <si>
    <t>Via Umberto</t>
  </si>
  <si>
    <t>macelleria</t>
  </si>
  <si>
    <t>Tamburrino Domenico</t>
  </si>
  <si>
    <t>via Gianturco,27</t>
  </si>
  <si>
    <t>14/5/'90</t>
  </si>
  <si>
    <t>6/5/'90</t>
  </si>
  <si>
    <t>rich. contr. I casa-comprata nel 1985</t>
  </si>
  <si>
    <t xml:space="preserve">   03/09/1939 </t>
  </si>
  <si>
    <t>8/5/'90</t>
  </si>
  <si>
    <t>21/5/'90</t>
  </si>
  <si>
    <t>22/5/'90</t>
  </si>
  <si>
    <t xml:space="preserve">SANNELLA Domenico </t>
  </si>
  <si>
    <t xml:space="preserve">SANNELLA Maria </t>
  </si>
  <si>
    <t>via Umberto,88</t>
  </si>
  <si>
    <t>via Roma,77</t>
  </si>
  <si>
    <t>Lancellotti Rocco</t>
  </si>
  <si>
    <t>Via Bari, 21</t>
  </si>
  <si>
    <t>Marone Donato</t>
  </si>
  <si>
    <t>Via Napoli, 12</t>
  </si>
  <si>
    <t>Cimadomo Antonio</t>
  </si>
  <si>
    <t>Via Bari, 79</t>
  </si>
  <si>
    <t>Pepe Carlo Ant.</t>
  </si>
  <si>
    <t>Via Napoli, 18</t>
  </si>
  <si>
    <t>Pepe Giuseppe Ant.</t>
  </si>
  <si>
    <t>Via Napoli, 20</t>
  </si>
  <si>
    <t>residenza+ deposito</t>
  </si>
  <si>
    <t>Pepe Antonio</t>
  </si>
  <si>
    <t>Via Roma, 17</t>
  </si>
  <si>
    <t>Via Bari, 35</t>
  </si>
  <si>
    <t>Di Nisi Francesca</t>
  </si>
  <si>
    <t>att. Comm.</t>
  </si>
  <si>
    <t>Marone Carmela</t>
  </si>
  <si>
    <t>Via Napoli</t>
  </si>
  <si>
    <t>c.da Torre</t>
  </si>
  <si>
    <t>c.da Pezzella</t>
  </si>
  <si>
    <t>Marone Lorenzo</t>
  </si>
  <si>
    <t>c.da Marinace</t>
  </si>
  <si>
    <t>Di Mare Giuseppe</t>
  </si>
  <si>
    <t>c.da Costa Oliveto</t>
  </si>
  <si>
    <t xml:space="preserve">Lioi Giuseppa </t>
  </si>
  <si>
    <t>c.da Monte Orfani</t>
  </si>
  <si>
    <t>De Luca Maria Maddalena</t>
  </si>
  <si>
    <t>c.da Varco</t>
  </si>
  <si>
    <t>Orlando Roberto</t>
  </si>
  <si>
    <t>c.da Pian Gorgo</t>
  </si>
  <si>
    <t>Lioi Nicola</t>
  </si>
  <si>
    <t>c.da Trigneto</t>
  </si>
  <si>
    <t>Grimaldi Donato</t>
  </si>
  <si>
    <t>c.da Pezza della Madonna</t>
  </si>
  <si>
    <t>c.da Volpare</t>
  </si>
  <si>
    <t>Basile Domenico</t>
  </si>
  <si>
    <t>c.da Piani Caronna</t>
  </si>
  <si>
    <t>Manniello Saverio</t>
  </si>
  <si>
    <t>c.da Volpara</t>
  </si>
  <si>
    <t>Lioi Saverio</t>
  </si>
  <si>
    <t>Lioi Filomena</t>
  </si>
  <si>
    <t>Via Santa Maria Nuova</t>
  </si>
  <si>
    <t>Manniello Canio</t>
  </si>
  <si>
    <t>c.da Macchione</t>
  </si>
  <si>
    <t>C.da Cappella0</t>
  </si>
  <si>
    <t>Viua Vitt. Emanuele 35</t>
  </si>
  <si>
    <t>Sprovera Salvatore erede Viola Carlo</t>
  </si>
  <si>
    <t>Giganti Domenico erede Antonio D.</t>
  </si>
  <si>
    <t>Di Caro Antonio- Rocco-</t>
  </si>
  <si>
    <t>Via Sanm Francesco(Tolve)</t>
  </si>
  <si>
    <t xml:space="preserve">Via Monastero, </t>
  </si>
  <si>
    <t xml:space="preserve">Oopido Lucano </t>
  </si>
  <si>
    <t>Viola Angela</t>
  </si>
  <si>
    <t>fabbricato urbano</t>
  </si>
  <si>
    <t>fabbr. rurale</t>
  </si>
  <si>
    <t>Via Giardino-Pietragalla</t>
  </si>
  <si>
    <t>Via De Angelis, 20</t>
  </si>
  <si>
    <t>Via Unità d'Italia, 5</t>
  </si>
  <si>
    <t>Via Fuori Porta, 52</t>
  </si>
  <si>
    <t>Polosa Pasquale eredi</t>
  </si>
  <si>
    <t xml:space="preserve">Via Santa Lucia </t>
  </si>
  <si>
    <t>Oppido lucano</t>
  </si>
  <si>
    <t>Via Vitt. Emanuele, 39</t>
  </si>
  <si>
    <t>Lioi Benedetto Antonio</t>
  </si>
  <si>
    <t>LANCELLOTTI Maria Annunziata</t>
  </si>
  <si>
    <t>via G. DI Vittorio,13</t>
  </si>
  <si>
    <t>via Cervellino,74</t>
  </si>
  <si>
    <t>resid. e depos.</t>
  </si>
  <si>
    <t>LEONE Angela Maria</t>
  </si>
  <si>
    <t>20/3/'84</t>
  </si>
  <si>
    <t>29/3/'84</t>
  </si>
  <si>
    <t>FIDANZA MARCO</t>
  </si>
  <si>
    <t>via Castello,20-8</t>
  </si>
  <si>
    <t>22-b</t>
  </si>
  <si>
    <t>LANCELLOTTI Nicola e il nipote Donato</t>
  </si>
  <si>
    <t>via S.Giovanni</t>
  </si>
  <si>
    <t>inf. A 45 mq.vedi 47/a</t>
  </si>
  <si>
    <t>demolita perché pericolante</t>
  </si>
  <si>
    <t>via Neu strasse,4</t>
  </si>
  <si>
    <t>28/11/'22</t>
  </si>
  <si>
    <t>via Garibaldi,31</t>
  </si>
  <si>
    <t>via S.Michele</t>
  </si>
  <si>
    <t>DE SILVESTRI Carmela Anna</t>
  </si>
  <si>
    <t>10/3/'31</t>
  </si>
  <si>
    <t>vico I S.Giovanni,6</t>
  </si>
  <si>
    <t>vico Piazza,15</t>
  </si>
  <si>
    <t xml:space="preserve">  Via S. Michele,37</t>
  </si>
  <si>
    <t>9/3/'37</t>
  </si>
  <si>
    <t>via S. Michele,25</t>
  </si>
  <si>
    <t xml:space="preserve">LANCELLOTTI Nicola  </t>
  </si>
  <si>
    <t xml:space="preserve">LANCELLOTTI  Maria </t>
  </si>
  <si>
    <t xml:space="preserve">LEONE  Antonio </t>
  </si>
  <si>
    <t>18/12/'34</t>
  </si>
  <si>
    <t>LANCELLOTTI  Caterina</t>
  </si>
  <si>
    <t>FRANCIA</t>
  </si>
  <si>
    <t>via S.Giovanni,26</t>
  </si>
  <si>
    <t>via Umberto,89</t>
  </si>
  <si>
    <t>2/1/'84</t>
  </si>
  <si>
    <t>via Castello,50</t>
  </si>
  <si>
    <t>12/4/'85</t>
  </si>
  <si>
    <t xml:space="preserve">MARZANO  Nicoletta </t>
  </si>
  <si>
    <t xml:space="preserve">MANCUSO Giuseppe D.   </t>
  </si>
  <si>
    <t xml:space="preserve">PAOLUCCI Maria C. </t>
  </si>
  <si>
    <t xml:space="preserve">PAOLUCCI Pietro </t>
  </si>
  <si>
    <t xml:space="preserve">CARUCCI Antonio </t>
  </si>
  <si>
    <t xml:space="preserve">DE ROSA Antonio </t>
  </si>
  <si>
    <t xml:space="preserve">SCIARAFFIA Enrico </t>
  </si>
  <si>
    <t>seconda casa</t>
  </si>
  <si>
    <t xml:space="preserve">CARUCCI  Maria Vittoria </t>
  </si>
  <si>
    <t xml:space="preserve">CALABRESE Giuseppe  </t>
  </si>
  <si>
    <t xml:space="preserve">DE BONIS Nicola </t>
  </si>
  <si>
    <t xml:space="preserve">DE ROSA Canio  </t>
  </si>
  <si>
    <t xml:space="preserve">DE LUCA  Giuseppe </t>
  </si>
  <si>
    <t xml:space="preserve">MUSCILLO Antonio </t>
  </si>
  <si>
    <t>Di PIERRO Guido o MUSCIO Guido(inquilino)</t>
  </si>
  <si>
    <t>ordinanza 80</t>
  </si>
  <si>
    <t>ordinanza 80 per depos.</t>
  </si>
  <si>
    <t>resid. depos.</t>
  </si>
  <si>
    <t>LANCELLOTTI Gina</t>
  </si>
  <si>
    <t xml:space="preserve">ALICCHIO Angiolina </t>
  </si>
  <si>
    <t xml:space="preserve">LA ROCCA Maria C. </t>
  </si>
  <si>
    <t xml:space="preserve">AVIGLIANO Teresa </t>
  </si>
  <si>
    <t xml:space="preserve">CORBO Gerardo </t>
  </si>
  <si>
    <t xml:space="preserve">GIGANTI Nicola </t>
  </si>
  <si>
    <t xml:space="preserve">FRISI Maria </t>
  </si>
  <si>
    <t>Grassano</t>
  </si>
  <si>
    <t>23/5/'90</t>
  </si>
  <si>
    <t xml:space="preserve">LA PELOSA Nicola  </t>
  </si>
  <si>
    <t xml:space="preserve">LEONE  Giuseppe  </t>
  </si>
  <si>
    <t>anche ord.1/6/'90</t>
  </si>
  <si>
    <t>usufruttuario CALABRESE Maria Rosa</t>
  </si>
  <si>
    <t>via S.Giovanni,13</t>
  </si>
  <si>
    <t>unità 9-DE BONIS Maria Carmela</t>
  </si>
  <si>
    <t>29/4/'33</t>
  </si>
  <si>
    <t>via Bari,52</t>
  </si>
  <si>
    <t>altra casa in comproprietà con il coniuge</t>
  </si>
  <si>
    <t>12-a</t>
  </si>
  <si>
    <t>47/a</t>
  </si>
  <si>
    <t>64/66</t>
  </si>
  <si>
    <t>via Umberto,112</t>
  </si>
  <si>
    <t xml:space="preserve">DE LUCA  Angela Maria </t>
  </si>
  <si>
    <t xml:space="preserve">DI  METTA Carmela </t>
  </si>
  <si>
    <t xml:space="preserve">LANCELLOTTI Michele </t>
  </si>
  <si>
    <t xml:space="preserve">LIOI   Benedetto </t>
  </si>
  <si>
    <t xml:space="preserve">CIMADOMO Gaetano </t>
  </si>
  <si>
    <t xml:space="preserve">POTENZA Splendore </t>
  </si>
  <si>
    <t xml:space="preserve">CAPUTO Michele </t>
  </si>
  <si>
    <t xml:space="preserve">CRISTOFARO Benedetta </t>
  </si>
  <si>
    <t xml:space="preserve">FIERRO Gerardo </t>
  </si>
  <si>
    <t xml:space="preserve">LEONE Luigi </t>
  </si>
  <si>
    <t xml:space="preserve">POLICHISO Maria A. </t>
  </si>
  <si>
    <t>Baccelliere Nicola (DONATA AI FIGLI)</t>
  </si>
  <si>
    <t>Calabrese Giuseppe Antonio (DECEDUTO)</t>
  </si>
  <si>
    <t>TOLVE</t>
  </si>
  <si>
    <t>PIGNOLA</t>
  </si>
  <si>
    <t>PIETRAGALLA</t>
  </si>
  <si>
    <t>VIA SANTA MARIA NUOVA</t>
  </si>
  <si>
    <t>VIA BARI</t>
  </si>
  <si>
    <t>VIA CERVELLINO</t>
  </si>
  <si>
    <t>VIA ZANARDELLI</t>
  </si>
  <si>
    <t>VIA SETTE DOLORI</t>
  </si>
  <si>
    <t>VIA DE ANGELIS</t>
  </si>
  <si>
    <t xml:space="preserve">POLICHISO Teodosio </t>
  </si>
  <si>
    <t xml:space="preserve">  06/12/1916 </t>
  </si>
  <si>
    <t>Via S.Michele,72</t>
  </si>
  <si>
    <t xml:space="preserve"> Via S. Michele,72</t>
  </si>
  <si>
    <t xml:space="preserve">PIETRAPERTOSA Maria Teresa e figli </t>
  </si>
  <si>
    <t xml:space="preserve">  Vico 1° Ospedale,16</t>
  </si>
  <si>
    <t xml:space="preserve">  Vico 1° Ospedale,16/14</t>
  </si>
  <si>
    <t>FRISI Benedetto - SRUMPO Antonia</t>
  </si>
  <si>
    <t xml:space="preserve">  22/01/1925 </t>
  </si>
  <si>
    <t xml:space="preserve">  Via S.Michele,66</t>
  </si>
  <si>
    <t>29/12/'80</t>
  </si>
  <si>
    <t>rich. contr. Deposito ord.36</t>
  </si>
  <si>
    <t xml:space="preserve">CARONNA LISSI Elisa </t>
  </si>
  <si>
    <t>Via E. Duse 7 Roma</t>
  </si>
  <si>
    <t>Emigrata a Roma</t>
  </si>
  <si>
    <t>IUNNISSI Teresa e figli</t>
  </si>
  <si>
    <t xml:space="preserve">  21/05/1921 </t>
  </si>
  <si>
    <t xml:space="preserve">  Via San Michele, 33</t>
  </si>
  <si>
    <t xml:space="preserve">  Via San Michele,74</t>
  </si>
  <si>
    <t>cucina nel comp. 47/a - letto nel comp. 48</t>
  </si>
  <si>
    <t>PAOLUCCI  Donato</t>
  </si>
  <si>
    <t xml:space="preserve">  17/02/1907 </t>
  </si>
  <si>
    <t>via Ospedale,53</t>
  </si>
  <si>
    <t xml:space="preserve">  Vico 1° Ospedale,18</t>
  </si>
  <si>
    <t>Deceduto a Milano</t>
  </si>
  <si>
    <t>OPPIDO LUCNO</t>
  </si>
  <si>
    <t xml:space="preserve">Pepe Donato E  Antonio </t>
  </si>
  <si>
    <t>TOTALE COMPARTO 2</t>
  </si>
  <si>
    <t xml:space="preserve">DI MARE Vittoria </t>
  </si>
  <si>
    <t xml:space="preserve">LANCELLOTTI Filomena </t>
  </si>
  <si>
    <t xml:space="preserve">MANCUSO Maria A. </t>
  </si>
  <si>
    <t xml:space="preserve">SCELSI Francesco </t>
  </si>
  <si>
    <t xml:space="preserve">SCIARAFFIA Rocco </t>
  </si>
  <si>
    <t xml:space="preserve">DE ROSA Giuseppe </t>
  </si>
  <si>
    <t xml:space="preserve">DE BONIS Rosa  </t>
  </si>
  <si>
    <t xml:space="preserve">DE CICCO Francesco </t>
  </si>
  <si>
    <t xml:space="preserve">CALABRESE Carmela </t>
  </si>
  <si>
    <t xml:space="preserve">IANNIELLO Cristina </t>
  </si>
  <si>
    <t>227/4.6.90</t>
  </si>
  <si>
    <t>Via Giannone, 29</t>
  </si>
  <si>
    <t>Via dei Mille</t>
  </si>
  <si>
    <t>c.da Pianella</t>
  </si>
  <si>
    <t>Pepe Donato</t>
  </si>
  <si>
    <t>Via Roma 25</t>
  </si>
  <si>
    <t>Fidanza Antonio</t>
  </si>
  <si>
    <t>Via Togliatti</t>
  </si>
  <si>
    <t>64/</t>
  </si>
  <si>
    <t>Caronna Luciano</t>
  </si>
  <si>
    <t>Rotunno Canio</t>
  </si>
  <si>
    <t xml:space="preserve">eredi TAMBURRINO E.                                </t>
  </si>
  <si>
    <t>PAFUNDI Antonio</t>
  </si>
  <si>
    <t>att. commerc.</t>
  </si>
  <si>
    <t>GRIMALDI Pasquale</t>
  </si>
  <si>
    <t>att.comm.-dep</t>
  </si>
  <si>
    <t>MANNIELLO Giuseppe Donato</t>
  </si>
  <si>
    <t>unità K-propr.?</t>
  </si>
  <si>
    <t>unità x-propr.?</t>
  </si>
  <si>
    <t>via Palermo 15</t>
  </si>
  <si>
    <t xml:space="preserve"> Via Campanile, 86</t>
  </si>
  <si>
    <t>non unica casa</t>
  </si>
  <si>
    <t>abitata dalla figlia</t>
  </si>
  <si>
    <t>via g. Falcone, 20</t>
  </si>
  <si>
    <t xml:space="preserve"> Via Cervellino, 72</t>
  </si>
  <si>
    <t>via S. Pertini, 3</t>
  </si>
  <si>
    <t>donata al fratello nel 1987, non domiciliata.</t>
  </si>
  <si>
    <t>FILIPPI Alessio Maria</t>
  </si>
  <si>
    <t>Via Porta Fabbrica 15-Roma</t>
  </si>
  <si>
    <t xml:space="preserve"> Via Umberto 125</t>
  </si>
  <si>
    <t>Via S. Giovanni 13</t>
  </si>
  <si>
    <t>DI CAPUA Angela Maria</t>
  </si>
  <si>
    <t>Via Cervellino,76</t>
  </si>
  <si>
    <t>Via Cervellino, 76</t>
  </si>
  <si>
    <t>Viale 25 Aprile 1-Monticello di Brianza</t>
  </si>
  <si>
    <t xml:space="preserve">  22/08/1920 </t>
  </si>
  <si>
    <t>AULISO Giuseppe ed altri (prop. Per 1/5</t>
  </si>
  <si>
    <t>Viale Europa 4- Tramutola</t>
  </si>
  <si>
    <t>Via Cervellino 76</t>
  </si>
  <si>
    <t>trasc.</t>
  </si>
  <si>
    <t>è unica casa</t>
  </si>
  <si>
    <t>Via Castello, 39</t>
  </si>
  <si>
    <t>MOLITERNO Giulia</t>
  </si>
  <si>
    <t>IUNNISSI Eufemia</t>
  </si>
  <si>
    <t>via N.Sole 4- Potenza</t>
  </si>
  <si>
    <t>via Cervellino 54</t>
  </si>
  <si>
    <t>Calabrese Rocco</t>
  </si>
  <si>
    <t>Tamburrino Mario Antonio</t>
  </si>
  <si>
    <t>De Luca Angelo</t>
  </si>
  <si>
    <t xml:space="preserve">Fidanza Rocco Giuseppe </t>
  </si>
  <si>
    <t>LIOI Maria Assunta e LANCELLOTTI Antonio</t>
  </si>
  <si>
    <t>risiede a Porcari</t>
  </si>
  <si>
    <t xml:space="preserve">MANNIELLO Michele </t>
  </si>
  <si>
    <t>erede il figlio FASTIDIO Luigi</t>
  </si>
  <si>
    <t>via Cervellino,125</t>
  </si>
  <si>
    <t>18/5/'90</t>
  </si>
  <si>
    <t>21/1/'12</t>
  </si>
  <si>
    <t>EREDI I FIGLI  DONAZIONEnel dicembre1992</t>
  </si>
  <si>
    <t>via Cervellino,85-89-91</t>
  </si>
  <si>
    <t xml:space="preserve"> Via Annunziata,25</t>
  </si>
  <si>
    <t>rich. contr. annesso</t>
  </si>
  <si>
    <t>res.e ann.agric.</t>
  </si>
  <si>
    <t xml:space="preserve">  Via S.Pertini</t>
  </si>
  <si>
    <t>venduta a AMATO Donato in francia</t>
  </si>
  <si>
    <t>20/1/'87</t>
  </si>
  <si>
    <t>PETRUZZI Gerardo e frat. fu Giovanni</t>
  </si>
  <si>
    <t>Brabeck-str-14 58642 Iserlohn-Germania</t>
  </si>
  <si>
    <t>22/12/'87</t>
  </si>
  <si>
    <t>acquisita dal Comune</t>
  </si>
  <si>
    <t>Lancellotti Michele</t>
  </si>
  <si>
    <t>ann. Agric.</t>
  </si>
  <si>
    <t>eredi MARONE Caterina</t>
  </si>
  <si>
    <t>P.zza S. Caterina - Pescara</t>
  </si>
  <si>
    <t>Via Cervellino 32</t>
  </si>
  <si>
    <t>ex farmacia</t>
  </si>
  <si>
    <t>Non ha Risposto</t>
  </si>
  <si>
    <t>Comune di Oppido</t>
  </si>
  <si>
    <t>Via Sette Dolori,26/46</t>
  </si>
  <si>
    <t xml:space="preserve">rich. contr.I casa </t>
  </si>
  <si>
    <t>EVANGELISTA Teresa</t>
  </si>
  <si>
    <t>via Roma,17</t>
  </si>
  <si>
    <t xml:space="preserve"> Via Annunziata,5</t>
  </si>
  <si>
    <t xml:space="preserve"> Via Annunziata,9</t>
  </si>
  <si>
    <t>unica casa per erede</t>
  </si>
  <si>
    <t>De Rosa Rocco</t>
  </si>
  <si>
    <t>De Bonis Maria Teodosia</t>
  </si>
  <si>
    <t>Lancellotti Filomena</t>
  </si>
  <si>
    <t xml:space="preserve">LANCELLOTTI Antonio </t>
  </si>
  <si>
    <t xml:space="preserve">  Via Cervellino,102</t>
  </si>
  <si>
    <t xml:space="preserve">  Via Campanile,64</t>
  </si>
  <si>
    <t xml:space="preserve">  Via Campanile,64-via Gradelle,4</t>
  </si>
  <si>
    <t xml:space="preserve">  Via Cervellino,92</t>
  </si>
  <si>
    <t>vico I Garibaldi,16</t>
  </si>
  <si>
    <t>via Cervellino,121</t>
  </si>
  <si>
    <t>vico I Garibaldi,7</t>
  </si>
  <si>
    <t>2/11/'10</t>
  </si>
  <si>
    <t>1/11/'12</t>
  </si>
  <si>
    <t>via Garibaldi,15</t>
  </si>
  <si>
    <t xml:space="preserve">SANNELLA Francesco </t>
  </si>
  <si>
    <t xml:space="preserve">  07/11/1953 </t>
  </si>
  <si>
    <t xml:space="preserve"> Vico 1° Cervellino , 20</t>
  </si>
  <si>
    <t>resid. e ann. agr.</t>
  </si>
  <si>
    <t>BELLOMO Antonio</t>
  </si>
  <si>
    <t>Giganti Teresa</t>
  </si>
  <si>
    <t>Via Fuori Porta, 101</t>
  </si>
  <si>
    <t>Via Fuori Porta 70</t>
  </si>
  <si>
    <t>stalla</t>
  </si>
  <si>
    <t>Cervellino  Maria Carmela</t>
  </si>
  <si>
    <t>Moliterno Giulia</t>
  </si>
  <si>
    <t>Grieco Domenico</t>
  </si>
  <si>
    <t xml:space="preserve">Baccelliere Rocco </t>
  </si>
  <si>
    <t>Picciani Domenico</t>
  </si>
  <si>
    <t>Baccelliere Michele</t>
  </si>
  <si>
    <t>Angiolillo Giovanni</t>
  </si>
  <si>
    <t>Americano Giuseppe</t>
  </si>
  <si>
    <t>Baccelliere Maria Michela</t>
  </si>
  <si>
    <t>Lancillotto Canio</t>
  </si>
  <si>
    <t>Monetta Rocco e Teodoro</t>
  </si>
  <si>
    <t>Via Mazzini 29</t>
  </si>
  <si>
    <t>vico 1° Monastero,19</t>
  </si>
  <si>
    <t>Via Umberto 26</t>
  </si>
  <si>
    <t>Via Umberto 22</t>
  </si>
  <si>
    <t>eredi di PIETRAPERTOSA Mic e GIGANTI Anna Rosa</t>
  </si>
  <si>
    <t>vico 1° Monastero</t>
  </si>
  <si>
    <t>n. 10 -8/5/'90</t>
  </si>
  <si>
    <t>SESTA Lucia</t>
  </si>
  <si>
    <t>eredi GRIMALDI Saverio</t>
  </si>
  <si>
    <t>eredi LANCELLOTTI Gaetano</t>
  </si>
  <si>
    <t>eredi i figli: Maria Mancuso</t>
  </si>
  <si>
    <t>1/11/'31</t>
  </si>
  <si>
    <t>MARTINO Domenico</t>
  </si>
  <si>
    <t>MANNIELLO Canio</t>
  </si>
  <si>
    <t>MANNIELLO Francesco Antonio</t>
  </si>
  <si>
    <t>CALABRESE Domenico</t>
  </si>
  <si>
    <t>LANCELLOTTI Domenica</t>
  </si>
  <si>
    <t>MANGIAMELE BIAGIO</t>
  </si>
  <si>
    <t>NON E'UNICA CASA</t>
  </si>
  <si>
    <t>D’ACUNTO Donata Maria (DECEDUTA)</t>
  </si>
  <si>
    <t>LANCELLOTTI  Antonio (DECEDUTO)</t>
  </si>
  <si>
    <t>FIDANZA Angela Maria (DECEDUTA)</t>
  </si>
  <si>
    <t>MANNIELLO Gerardo (DECEDUTO)</t>
  </si>
  <si>
    <t>LEONE Rocco Antonio (DECEDUTO)</t>
  </si>
  <si>
    <t>MANCUSO Angelo Maria (DECEDUTO)</t>
  </si>
  <si>
    <t>PISCITELLI Rosa (DECEDUTA)</t>
  </si>
  <si>
    <t>TRAS.</t>
  </si>
  <si>
    <t>Via Zanardelli,56/A</t>
  </si>
  <si>
    <t>Via Balestrieri,86</t>
  </si>
  <si>
    <t>Via Palermo</t>
  </si>
  <si>
    <t>Via Appia sn</t>
  </si>
  <si>
    <t>STEFANILE Donato Antonio</t>
  </si>
  <si>
    <t>C/da Marinace</t>
  </si>
  <si>
    <t>AMATO Antonio</t>
  </si>
  <si>
    <t>resid.e ann.agric.</t>
  </si>
  <si>
    <t xml:space="preserve">CALABRESE Rocco  </t>
  </si>
  <si>
    <t>inf.a 45 mq</t>
  </si>
  <si>
    <t>Via E.Gianturco,32</t>
  </si>
  <si>
    <t>Via F.Porta,109</t>
  </si>
  <si>
    <t xml:space="preserve">GRIMALDI Rocco Benedetto </t>
  </si>
  <si>
    <t>Via Zanardelli,sn</t>
  </si>
  <si>
    <t xml:space="preserve"> Via S. Maria Nuova,18</t>
  </si>
  <si>
    <t>Chieri</t>
  </si>
  <si>
    <t xml:space="preserve"> Via Annunziata,19</t>
  </si>
  <si>
    <t>via Ospedale,17</t>
  </si>
  <si>
    <t>via Ospedale</t>
  </si>
  <si>
    <t>DE BONIS Rocco Antonio</t>
  </si>
  <si>
    <t xml:space="preserve">LEONE Francesca erede di LEONE Rocco  </t>
  </si>
  <si>
    <t>13/2/'34</t>
  </si>
  <si>
    <t>Capraia e Limite(FI)</t>
  </si>
  <si>
    <t>deceduto 1/9/'85-4 eredi</t>
  </si>
  <si>
    <t xml:space="preserve">POLICHISO Maria Filomena </t>
  </si>
  <si>
    <t>FORTUNATO Antonio</t>
  </si>
  <si>
    <t>Via Tuderte, 48 PG</t>
  </si>
  <si>
    <t>Via Umberto,163</t>
  </si>
  <si>
    <t>resid.-cantina</t>
  </si>
  <si>
    <t>Lancellotti Donato</t>
  </si>
  <si>
    <t>irreperibile</t>
  </si>
  <si>
    <t xml:space="preserve">LANCELLOTTI  Nicola </t>
  </si>
  <si>
    <t xml:space="preserve">  08/10/1927 </t>
  </si>
  <si>
    <t>via S.Giovanni,53</t>
  </si>
  <si>
    <t xml:space="preserve">  Via San Giovanni,53</t>
  </si>
  <si>
    <t>resid.dep.cant.</t>
  </si>
  <si>
    <t xml:space="preserve">RAMUNNO Antonio </t>
  </si>
  <si>
    <t>26.02.1928</t>
  </si>
  <si>
    <t xml:space="preserve"> Via S. Giovanni,35</t>
  </si>
  <si>
    <t>residenti da sempre (comp. Abit. Nel comp. 58)</t>
  </si>
  <si>
    <t xml:space="preserve">LANCELLOTTI  Leonardo </t>
  </si>
  <si>
    <t xml:space="preserve">  07/10/1928 </t>
  </si>
  <si>
    <t>Iquique-Cile</t>
  </si>
  <si>
    <t>Fuori Porta,73</t>
  </si>
  <si>
    <t xml:space="preserve"> Via Umberto,147</t>
  </si>
  <si>
    <t>prop. Di altra casa comparto 68</t>
  </si>
  <si>
    <t xml:space="preserve">PETRILLO  Maria </t>
  </si>
  <si>
    <t xml:space="preserve">  01/05/1935 </t>
  </si>
  <si>
    <t xml:space="preserve">  Via S. Giovanni</t>
  </si>
  <si>
    <t>venduta a DeROSA Gaetano</t>
  </si>
  <si>
    <t xml:space="preserve">RAMUNNO Rocco D. </t>
  </si>
  <si>
    <t xml:space="preserve">  23/11/1931 </t>
  </si>
  <si>
    <t>Via Locantore, sn</t>
  </si>
  <si>
    <t xml:space="preserve">  Via San Giovanni,39</t>
  </si>
  <si>
    <t>attualmente abita il figlio</t>
  </si>
  <si>
    <t xml:space="preserve">CRISTIANO Agata </t>
  </si>
  <si>
    <t>btrasc.</t>
  </si>
  <si>
    <t>PUNTEGGIO COMPARTO    - Lettera A - B   PUNTI   275</t>
  </si>
  <si>
    <t>PUNTEGGIO COMPARTO    - Lettera A - B   PUNTI  170</t>
  </si>
  <si>
    <t>PUNTEGGIO COMPARTO    - Lettera A - B   PUNTI  125</t>
  </si>
  <si>
    <t>PUNTEGGIO COMPARTO    - Lettera A - B   PUNTI  200</t>
  </si>
  <si>
    <t>PUNTEGGIO COMPARTO    - Lettera A - B   PUNTI  120</t>
  </si>
  <si>
    <t xml:space="preserve">PUNTEGGIO COMPARTO    - Lettera A - B   PUNTI  140 </t>
  </si>
  <si>
    <t>PUNTEGGIO COMPARTO    - Lettera A - B   PUNTI   70</t>
  </si>
  <si>
    <t>PUNTEGGIO COMPARTO    - Lettera A - B   PUNTI  110</t>
  </si>
  <si>
    <t>PUNTEGGIO COMPARTO    - Lettera A - B   PUNTI  45</t>
  </si>
  <si>
    <t>PUNTEGGIO COMPARTO    - Lettera A - B   PUNTI   105</t>
  </si>
  <si>
    <t>PUNTEGGIO COMPARTO    - Lettera A - B   PUNTI  35</t>
  </si>
  <si>
    <t>PUNTEGGIO COMPARTO    - Lettera A - B   PUNTI  90</t>
  </si>
  <si>
    <t>GIARDINELLI Vito</t>
  </si>
  <si>
    <t>28/10/'15</t>
  </si>
  <si>
    <t>via Umberto,157</t>
  </si>
  <si>
    <t>eredi MARTINO Nicola</t>
  </si>
  <si>
    <t xml:space="preserve">DE ROSA Gaetano </t>
  </si>
  <si>
    <t xml:space="preserve">  30/10/1921 </t>
  </si>
  <si>
    <t>via S.Giovanni,23</t>
  </si>
  <si>
    <t>G. Di Vittorio</t>
  </si>
  <si>
    <t>SCIARAFFIA Pasquale eredi-Sciaraffa Donato-</t>
  </si>
  <si>
    <t xml:space="preserve"> Via Umberto,122-124</t>
  </si>
  <si>
    <t>Fastidio Antonio</t>
  </si>
  <si>
    <t>Porcari  -LU -</t>
  </si>
  <si>
    <t>Vico 3 Cervellino</t>
  </si>
  <si>
    <t>Lioi Rosa Santa</t>
  </si>
  <si>
    <t>Vico Cervellino 72/80</t>
  </si>
  <si>
    <t xml:space="preserve">Via Baletrieri </t>
  </si>
  <si>
    <t>31/07//84</t>
  </si>
  <si>
    <t>Leone Luigi</t>
  </si>
  <si>
    <t>Via Balestrieri  4</t>
  </si>
  <si>
    <t>per un 1/4 di Dimare Teresa</t>
  </si>
  <si>
    <t>Via Vittorio Emanuele,2</t>
  </si>
  <si>
    <t>via Umberto,100</t>
  </si>
  <si>
    <t xml:space="preserve">  Vico Piazza, 14</t>
  </si>
  <si>
    <t>7/7/'37</t>
  </si>
  <si>
    <t>via Unità d'Italia,42</t>
  </si>
  <si>
    <t>PAOLUCCI Giuseppe Donato</t>
  </si>
  <si>
    <t>via Ospedale,51</t>
  </si>
  <si>
    <t>via Castello</t>
  </si>
  <si>
    <t>annesso agric.</t>
  </si>
  <si>
    <t>47a</t>
  </si>
  <si>
    <t>via Cervellino,58</t>
  </si>
  <si>
    <t>24/12/'40</t>
  </si>
  <si>
    <t>LANCELLOTTI Giovanni</t>
  </si>
  <si>
    <t>LANCELLOTTI Michele</t>
  </si>
  <si>
    <t>VIOLA Antonio</t>
  </si>
  <si>
    <t>CAPUTO Rocco</t>
  </si>
  <si>
    <t>AGATIELLO Rosa</t>
  </si>
  <si>
    <t>abit.acquistata dopo sisma</t>
  </si>
  <si>
    <t>LISSI CARONNA Elisa</t>
  </si>
  <si>
    <t>27/12/'26</t>
  </si>
  <si>
    <t>6/12/'84</t>
  </si>
  <si>
    <t xml:space="preserve">MANNIELLO Nicola M. erede di MANZI Angela </t>
  </si>
  <si>
    <t xml:space="preserve">  18/1/'17 </t>
  </si>
  <si>
    <t>21/5/'21</t>
  </si>
  <si>
    <t>Via Scotellaro,10</t>
  </si>
  <si>
    <t>residenza e deposito</t>
  </si>
  <si>
    <t>residenza e dep.</t>
  </si>
  <si>
    <t>C.so Vitt. Emanuele</t>
  </si>
  <si>
    <t>c.da Serra sant'Angela</t>
  </si>
  <si>
    <t>Via Unità d'Italia, 15</t>
  </si>
  <si>
    <t>C.da Costa Oliveto</t>
  </si>
  <si>
    <t>c.da Anna Teresa</t>
  </si>
  <si>
    <t>Via Magenta. 19</t>
  </si>
  <si>
    <t>c.da Tivoli</t>
  </si>
  <si>
    <t>Gelsomino Michelina</t>
  </si>
  <si>
    <t>Via D. Stratos</t>
  </si>
  <si>
    <t>c.da Fontana Vecchia</t>
  </si>
  <si>
    <t>Caputo Michele ed altri</t>
  </si>
  <si>
    <t>c.da Masseria del Notaio</t>
  </si>
  <si>
    <t>De Rosa Luigi</t>
  </si>
  <si>
    <t>Via De Angelis</t>
  </si>
  <si>
    <t>via G.Garibaldi,21</t>
  </si>
  <si>
    <t>27/3/'37</t>
  </si>
  <si>
    <t>via V.Emanuele -Genzano</t>
  </si>
  <si>
    <t>via Gradelle,8</t>
  </si>
  <si>
    <t>via Gradelle,19</t>
  </si>
  <si>
    <t>21/9/'39</t>
  </si>
  <si>
    <t>iscritta all'AIRE</t>
  </si>
  <si>
    <t xml:space="preserve">  05/09/1938  </t>
  </si>
  <si>
    <t xml:space="preserve"> r=Castello39d= Balestrieri80</t>
  </si>
  <si>
    <t>BILANCIA Anna Maria</t>
  </si>
  <si>
    <t>4/4/'29</t>
  </si>
  <si>
    <t>via S. De Pilato,15</t>
  </si>
  <si>
    <t>via Cervellino</t>
  </si>
  <si>
    <t>GRIECO Maria</t>
  </si>
  <si>
    <t>11/7/'31</t>
  </si>
  <si>
    <t>5/5/'25</t>
  </si>
  <si>
    <t>via Castello,15</t>
  </si>
  <si>
    <t>vico III Cervellino,15</t>
  </si>
  <si>
    <t>r e d=via Castello41-37</t>
  </si>
  <si>
    <t>25/6/'07</t>
  </si>
  <si>
    <t xml:space="preserve">Lancellotti Antonioeredi LANCELLOTTI Carlo </t>
  </si>
  <si>
    <t>via Cervellino,115</t>
  </si>
  <si>
    <t xml:space="preserve"> Via Cervellino, 108</t>
  </si>
  <si>
    <t xml:space="preserve"> Via Cervellino,96</t>
  </si>
  <si>
    <t>PUNTEGGIO COMPARTO    - Lettera A - B   PUNTI 45</t>
  </si>
  <si>
    <t>PUNTEGGIO COMPARTO  66  - Lettera A - B   PUNTI 60</t>
  </si>
  <si>
    <t>erede il figlio CALABRESE Domenico</t>
  </si>
  <si>
    <t>vico II° Umberto,12</t>
  </si>
  <si>
    <t>Non Ha RISPOSTO</t>
  </si>
  <si>
    <t>residenza e anness</t>
  </si>
  <si>
    <t xml:space="preserve">residenza </t>
  </si>
  <si>
    <t xml:space="preserve">  Via Campanile,46</t>
  </si>
  <si>
    <t xml:space="preserve">eredi:  PEPE Michele </t>
  </si>
  <si>
    <t>Via Garibaldi 4</t>
  </si>
  <si>
    <t>Eredi Potenza Domenico</t>
  </si>
  <si>
    <t>Via Gramsci,90(ALLOGGIO IACP)</t>
  </si>
  <si>
    <t>Via Balestrieri 4</t>
  </si>
  <si>
    <t>eredi Abbasciano Emanuele</t>
  </si>
  <si>
    <t>Andria</t>
  </si>
  <si>
    <t>Via Cervellino 23</t>
  </si>
  <si>
    <t>Via cCervellino 23</t>
  </si>
  <si>
    <t>Simone Salvatore</t>
  </si>
  <si>
    <t>Via Cervellino 25</t>
  </si>
  <si>
    <t>Cancellara Giovanni</t>
  </si>
  <si>
    <t>Via Balestrieri, 22</t>
  </si>
  <si>
    <t>via S.Lucia 6</t>
  </si>
  <si>
    <t>proprietario di altra abit.</t>
  </si>
  <si>
    <t>portatore di handicap</t>
  </si>
  <si>
    <t>AZZARITI Luisa</t>
  </si>
  <si>
    <t>Corato</t>
  </si>
  <si>
    <t xml:space="preserve"> non unica casa </t>
  </si>
  <si>
    <t>Deceduta 23/01/86</t>
  </si>
  <si>
    <t>C/da Torre S.Francesco</t>
  </si>
  <si>
    <t>Germania</t>
  </si>
  <si>
    <t xml:space="preserve">RUTILO  Antonia </t>
  </si>
  <si>
    <t xml:space="preserve">SANTARSIERO Antonia Maria </t>
  </si>
  <si>
    <t xml:space="preserve">DRAGONETTI Angela Rosa </t>
  </si>
  <si>
    <t>Deceduta a Maratea</t>
  </si>
  <si>
    <t>Erede Nappi Lucia</t>
  </si>
  <si>
    <t>Via Bari,47</t>
  </si>
  <si>
    <t>donazione del 1981</t>
  </si>
  <si>
    <t>Erede SESTA Benedetto</t>
  </si>
  <si>
    <t>11/5/'20</t>
  </si>
  <si>
    <t>vico I Cervellino,37</t>
  </si>
  <si>
    <t>22/10/'14</t>
  </si>
  <si>
    <t>vico Ospedale,16</t>
  </si>
  <si>
    <t>forno</t>
  </si>
  <si>
    <t>22/12/'86</t>
  </si>
  <si>
    <t>Roma</t>
  </si>
  <si>
    <t>Emigrato a Roma</t>
  </si>
  <si>
    <t>Vico 3° Cervellino,15</t>
  </si>
  <si>
    <t>Nettuno</t>
  </si>
  <si>
    <t xml:space="preserve">  15/01/1931 </t>
  </si>
  <si>
    <t>Torino</t>
  </si>
  <si>
    <t>Potenza</t>
  </si>
  <si>
    <t>Milano</t>
  </si>
  <si>
    <t>Via Gianturco</t>
  </si>
  <si>
    <t>27/4/'81</t>
  </si>
  <si>
    <t>LANCELLOTTI Donato ( nicola nipote)</t>
  </si>
  <si>
    <t>13/9/'46</t>
  </si>
  <si>
    <t>Via Ospedale,26</t>
  </si>
  <si>
    <t>19/1/'48</t>
  </si>
  <si>
    <t>via Cervellino,110</t>
  </si>
  <si>
    <t>Deceduto</t>
  </si>
  <si>
    <t>POLICHISO ANTONIO</t>
  </si>
  <si>
    <t>Manniello Innocenzo(DECEDUTO)</t>
  </si>
  <si>
    <t>PUNTEGGIO COMPARTO    - Lettera A - B   PUNTI 5</t>
  </si>
  <si>
    <t>b) alloggiato</t>
  </si>
  <si>
    <t>a) 25 punti alloggiato</t>
  </si>
  <si>
    <t>IQUIQUE_Cile</t>
  </si>
  <si>
    <t xml:space="preserve"> Via Fuori Porta, 77</t>
  </si>
  <si>
    <t>erede diretta LEONE Teresa</t>
  </si>
  <si>
    <t>via A.Crippa-Treviglio</t>
  </si>
  <si>
    <t>unica casa in tutto il territorio nazionale</t>
  </si>
  <si>
    <t>vico V° Umberto,39</t>
  </si>
  <si>
    <t>resid.-depos.</t>
  </si>
  <si>
    <t xml:space="preserve">  Via Umberto,94-93</t>
  </si>
  <si>
    <t>dep.neg.vano</t>
  </si>
  <si>
    <t>erediPETRUZZI PIETRAPERTOSAMaria Teresa</t>
  </si>
  <si>
    <t>largo sette Dolori</t>
  </si>
  <si>
    <t>unica casa in Oppido per i fratelli che vivono fuori</t>
  </si>
  <si>
    <t>unica casa per Donato</t>
  </si>
  <si>
    <t>23/5/'73</t>
  </si>
  <si>
    <t>Wietze(germania)</t>
  </si>
  <si>
    <t>LANCELLOTTI Maria:eredi Nicola e Donato Lancellotti</t>
  </si>
  <si>
    <t>vico IV Umberto</t>
  </si>
  <si>
    <t>CIMADOMO Vittorio</t>
  </si>
  <si>
    <t>Via Bari 2</t>
  </si>
  <si>
    <t>Via Bari n. 2</t>
  </si>
  <si>
    <t>PARENTE Angela</t>
  </si>
  <si>
    <t>Via Mazzini 69 - Potenza</t>
  </si>
  <si>
    <t>Via cervellino, 3</t>
  </si>
  <si>
    <t>STATUTO Maria Luigia</t>
  </si>
  <si>
    <t>Via Zanardelli 2</t>
  </si>
  <si>
    <t>Via Zanardelli</t>
  </si>
  <si>
    <t xml:space="preserve">residenza+annesso </t>
  </si>
  <si>
    <t>CIMADOMO Luigi Giuseppe</t>
  </si>
  <si>
    <t>Via Cervellino3</t>
  </si>
  <si>
    <t>ABBASCIANO Michele</t>
  </si>
  <si>
    <t>Via Cervellino 5</t>
  </si>
  <si>
    <t>LIOI ed altri</t>
  </si>
  <si>
    <t>EREDI ABBASCIANO Emanuele</t>
  </si>
  <si>
    <t>ABBASCIANO Raffaella</t>
  </si>
  <si>
    <t>Via Saffi 30 Andri</t>
  </si>
  <si>
    <t>EREDI CIMADOMO Donato   (Antonio)</t>
  </si>
  <si>
    <t>Via Bari</t>
  </si>
  <si>
    <t xml:space="preserve">annesso agricolo </t>
  </si>
  <si>
    <t>residente dal 1948 al 1981</t>
  </si>
  <si>
    <t>residente dal 1962 al 1997</t>
  </si>
  <si>
    <t>dal 1981 risiede in via Zanardelli</t>
  </si>
  <si>
    <t>residente dal 1967</t>
  </si>
  <si>
    <t>residente dal 1981</t>
  </si>
  <si>
    <t xml:space="preserve">  07/03/1911 </t>
  </si>
  <si>
    <t xml:space="preserve">  31/10/1950 </t>
  </si>
  <si>
    <t xml:space="preserve">  03/02/1940 </t>
  </si>
  <si>
    <t xml:space="preserve">  05/02/1907 </t>
  </si>
  <si>
    <t xml:space="preserve">  13/02/1922 </t>
  </si>
  <si>
    <t xml:space="preserve">  18/06/1957 </t>
  </si>
  <si>
    <t xml:space="preserve">  24/01/1922 </t>
  </si>
  <si>
    <t xml:space="preserve">  30/10/1927 </t>
  </si>
  <si>
    <t xml:space="preserve">  13/05/1925 </t>
  </si>
  <si>
    <t xml:space="preserve">  09/09/1931 </t>
  </si>
  <si>
    <t xml:space="preserve">  18/10/1915 </t>
  </si>
  <si>
    <t xml:space="preserve">  28/01/1931 </t>
  </si>
  <si>
    <t>via F.S.Nitti,1</t>
  </si>
  <si>
    <t>vico III° Cervellino,12</t>
  </si>
  <si>
    <t xml:space="preserve">  19/11/1914 </t>
  </si>
  <si>
    <t xml:space="preserve">  28/11/1911 </t>
  </si>
  <si>
    <t xml:space="preserve">  26/08/1906 </t>
  </si>
  <si>
    <t>MANNIELLO Maria Antonia per la madre Giganti Antonia Maria</t>
  </si>
  <si>
    <t>propr.Giganti MariaA. Eredi i figli: Domenico e Luigia</t>
  </si>
  <si>
    <t>MANNIELLO Domenico erede di Giganti</t>
  </si>
  <si>
    <t>17/11/'49</t>
  </si>
  <si>
    <t>c/da Marinace</t>
  </si>
  <si>
    <t>dep.I residenza?</t>
  </si>
  <si>
    <t>22-a</t>
  </si>
  <si>
    <t>erede De CICCO Domenico</t>
  </si>
  <si>
    <t>24/1/'38</t>
  </si>
  <si>
    <t>Svizzera</t>
  </si>
  <si>
    <t>resid.e deposito</t>
  </si>
  <si>
    <t>I,II,IIIcasa e depositi</t>
  </si>
  <si>
    <t xml:space="preserve"> Via Garibaldi,22 </t>
  </si>
  <si>
    <t>vico V° Umberto,21</t>
  </si>
  <si>
    <t>MANNIELLO Luigiaerede di Giganti</t>
  </si>
  <si>
    <t>9/4/'41</t>
  </si>
  <si>
    <t>via Libertà,Cesano(Mi)</t>
  </si>
  <si>
    <t>PUNTEGGIO COMPARTO    - Lettera A - B   PUNTI  175</t>
  </si>
  <si>
    <t>PUNTEGGIO COMPARTO    - Lettera A - B   PUNTI  40</t>
  </si>
  <si>
    <t xml:space="preserve">PUNTEGGIO COMPARTO    - Lettera A - B   PUNTI  10 </t>
  </si>
  <si>
    <t>PUNTEGGIO COMPARTO    - Lettera A - B   PUNTI  60</t>
  </si>
  <si>
    <t>PUNTEGGIO COMPARTO    - Lettera A - B   PUNTI   40</t>
  </si>
  <si>
    <t>PUNTEGGIO COMPARTO    - Lettera A - B   PUNTI  55</t>
  </si>
  <si>
    <t>PUNTEGGIO COMPARTO    - Lettera A - B   PUNTI  50</t>
  </si>
  <si>
    <t>PUNTEGGIO COMPARTO    - Lettera A - B   PUNTI  20</t>
  </si>
  <si>
    <t>non residente dall''80</t>
  </si>
  <si>
    <t xml:space="preserve">PUNTEGGIO COMPARTO    - Lettera A - B   PUNTI 20 </t>
  </si>
  <si>
    <t>PUNTEGGIO COMPARTO    - Lettera A - B   PUNTI   15</t>
  </si>
  <si>
    <t xml:space="preserve">  13/03/1907 </t>
  </si>
  <si>
    <t xml:space="preserve">  23/08/1911 </t>
  </si>
  <si>
    <t xml:space="preserve">  12/06/1927 </t>
  </si>
  <si>
    <t xml:space="preserve">  01/08/1906 </t>
  </si>
  <si>
    <t xml:space="preserve">  18/06/1920 </t>
  </si>
  <si>
    <t xml:space="preserve">  21/04/1936 </t>
  </si>
  <si>
    <t xml:space="preserve">  19/04/1934 </t>
  </si>
  <si>
    <t xml:space="preserve">  30/05/1927 </t>
  </si>
  <si>
    <t xml:space="preserve">  05/04/1927 </t>
  </si>
  <si>
    <t xml:space="preserve">  06/09/1935 </t>
  </si>
  <si>
    <t>residente dal 1959 al 1981</t>
  </si>
  <si>
    <t>RONDAN Susanna Gladis</t>
  </si>
  <si>
    <t>MARTINO Matteo (Giulia Maria)</t>
  </si>
  <si>
    <t xml:space="preserve">ZINGARO Angiolina  </t>
  </si>
  <si>
    <t>POLICHISO Gerardo</t>
  </si>
  <si>
    <t>Via San Michele 39</t>
  </si>
  <si>
    <t xml:space="preserve"> Vico I Cervellino, 4</t>
  </si>
  <si>
    <t xml:space="preserve"> Vico I Cervellino,27</t>
  </si>
  <si>
    <t xml:space="preserve"> Via Campanile, 48</t>
  </si>
  <si>
    <t>30 b)</t>
  </si>
  <si>
    <t>30 c)</t>
  </si>
  <si>
    <t>ann.agricolo</t>
  </si>
  <si>
    <t>30 a)</t>
  </si>
  <si>
    <t>ann. agricolo</t>
  </si>
  <si>
    <t>30 d)</t>
  </si>
  <si>
    <t>DE LUCA Domenico</t>
  </si>
  <si>
    <t>COSCIA Rosa</t>
  </si>
  <si>
    <t>ORLANDO Rocco</t>
  </si>
  <si>
    <t>demolizione senza ricostr.</t>
  </si>
  <si>
    <t>eredi NICOLO'</t>
  </si>
  <si>
    <t>COMUNE di OPPIDO LUCANO</t>
  </si>
  <si>
    <t>AGATIELLO Donato</t>
  </si>
  <si>
    <t>CERVELLINO Michele</t>
  </si>
  <si>
    <t>eredi PATANELLI CASTELLI</t>
  </si>
  <si>
    <t>NAPOLI Giulia</t>
  </si>
  <si>
    <t>cucina senza servizio ig.</t>
  </si>
  <si>
    <t xml:space="preserve">MARTINO  Rocco  Michele Donato </t>
  </si>
  <si>
    <t xml:space="preserve"> Via Umberto 101</t>
  </si>
  <si>
    <t>via Umberto, 117</t>
  </si>
  <si>
    <t>14/8/'35</t>
  </si>
  <si>
    <t>via Cappella</t>
  </si>
  <si>
    <t>29/10/'83</t>
  </si>
  <si>
    <t xml:space="preserve">  Via Campanile, 56</t>
  </si>
  <si>
    <t xml:space="preserve"> Via 7 Dolori,16</t>
  </si>
  <si>
    <t>via Umberto,101</t>
  </si>
  <si>
    <t>30/1/'86</t>
  </si>
  <si>
    <t>10/2/'92</t>
  </si>
  <si>
    <t>via Garibaldi,18</t>
  </si>
  <si>
    <t>28/4/'81-5/5/'90</t>
  </si>
  <si>
    <t>10/1/'86</t>
  </si>
  <si>
    <t>via Garibaldi,22</t>
  </si>
  <si>
    <t>16/3/'84</t>
  </si>
  <si>
    <t>via Fuori Porta,103</t>
  </si>
  <si>
    <t>20/11/'84</t>
  </si>
  <si>
    <t>via Annunziata,13</t>
  </si>
  <si>
    <t>via Fuori Porta,97</t>
  </si>
  <si>
    <t>via Umberto,96</t>
  </si>
  <si>
    <t>19/11/'84</t>
  </si>
  <si>
    <t>via S.Giovanni,15</t>
  </si>
  <si>
    <t>via Cervellino,102</t>
  </si>
  <si>
    <t>via Campanile,64</t>
  </si>
  <si>
    <t>31/12/'86</t>
  </si>
  <si>
    <t>via Garibaldi,53</t>
  </si>
  <si>
    <t>resid.(unico vano)</t>
  </si>
  <si>
    <t xml:space="preserve"> Vico 1° Cervellino</t>
  </si>
  <si>
    <t xml:space="preserve"> Via Roma, 93</t>
  </si>
  <si>
    <t xml:space="preserve"> Via Campanile, 20</t>
  </si>
  <si>
    <t>26/A3</t>
  </si>
  <si>
    <t>via Umberto,30/28</t>
  </si>
  <si>
    <t>via Umberto,36</t>
  </si>
  <si>
    <t>via Umberto,26</t>
  </si>
  <si>
    <t>TANCREDI Antonio</t>
  </si>
  <si>
    <t xml:space="preserve">MANNIELLO </t>
  </si>
  <si>
    <t>GRIGNETTI</t>
  </si>
  <si>
    <t>MARTINO</t>
  </si>
  <si>
    <t>via Umberto,20</t>
  </si>
  <si>
    <t>c.da Pandano</t>
  </si>
  <si>
    <t>Pepe Domenico</t>
  </si>
  <si>
    <t>via Roma, 15</t>
  </si>
  <si>
    <t>Irsina</t>
  </si>
  <si>
    <t>Trento n 1</t>
  </si>
  <si>
    <t>Viola M. Immacolata</t>
  </si>
  <si>
    <t>Sant. Maria Nuova,22</t>
  </si>
  <si>
    <t>c.da Pietra Lavorata</t>
  </si>
  <si>
    <t>Giardinelli Michele</t>
  </si>
  <si>
    <t>via Umberto 12</t>
  </si>
  <si>
    <t>c.da Pantoni</t>
  </si>
  <si>
    <t>c.da Scolaro</t>
  </si>
  <si>
    <t>Rufo G. Antonio</t>
  </si>
  <si>
    <t>c.da volparo</t>
  </si>
  <si>
    <t>De Bonis Carmela</t>
  </si>
  <si>
    <t>c.da Montrone</t>
  </si>
  <si>
    <t>Loc. Zappetti 9 Altopascio ( Lu )</t>
  </si>
  <si>
    <t>traac.</t>
  </si>
  <si>
    <t>DE VICO Splendora</t>
  </si>
  <si>
    <t>Via S.De Pilato, 7</t>
  </si>
  <si>
    <t>comprop. Unità comparto 22</t>
  </si>
  <si>
    <t>DI GIUSEPPE Mario</t>
  </si>
  <si>
    <t>anzi</t>
  </si>
  <si>
    <t>Vico 3° Cervellino 34</t>
  </si>
  <si>
    <t>RAMUNNOMaria Elisabetta</t>
  </si>
  <si>
    <t xml:space="preserve">in nome e per conto del fratello </t>
  </si>
  <si>
    <t>Vico 3° Cervellino 6</t>
  </si>
  <si>
    <t xml:space="preserve">DE BONIS Isabella </t>
  </si>
  <si>
    <t xml:space="preserve"> Via Sette Dolori,35</t>
  </si>
  <si>
    <t xml:space="preserve">  Via Sette Dolori,32</t>
  </si>
  <si>
    <t xml:space="preserve">  Via Sette Dolori,22</t>
  </si>
  <si>
    <t xml:space="preserve">  Via Sette Dolori,48</t>
  </si>
  <si>
    <t xml:space="preserve">  Via Sette Dolori, 54</t>
  </si>
  <si>
    <t>Via San Michele,53</t>
  </si>
  <si>
    <t xml:space="preserve"> Vico 6° Umberto,12</t>
  </si>
  <si>
    <t xml:space="preserve">  Via San Michele,55</t>
  </si>
  <si>
    <t>Vico 6° Umberto, 12</t>
  </si>
  <si>
    <t xml:space="preserve"> 1947 al 1991</t>
  </si>
  <si>
    <t>iscritto all'AIRE risiede in Francia</t>
  </si>
  <si>
    <t>eredi non è unica casa</t>
  </si>
  <si>
    <t>NON HA Risposto</t>
  </si>
  <si>
    <t>erede Fastidio</t>
  </si>
  <si>
    <t>Non ha risposto</t>
  </si>
  <si>
    <t xml:space="preserve"> no è unica casa</t>
  </si>
  <si>
    <t>non HA RISPOSTA</t>
  </si>
  <si>
    <t>Emanuele G. N 39</t>
  </si>
  <si>
    <t>Via Sette Dolori,18</t>
  </si>
  <si>
    <t>Parente Pasquale</t>
  </si>
  <si>
    <t>via Casarsa Orcenico sup.(Pn)</t>
  </si>
  <si>
    <t>1/6/'29</t>
  </si>
  <si>
    <t xml:space="preserve">non è unica casa </t>
  </si>
  <si>
    <t xml:space="preserve">ANGILLETTA  Maria Carmela </t>
  </si>
  <si>
    <t>ann.agric.att.comm.</t>
  </si>
  <si>
    <t>resid.ann.agric att.comm..</t>
  </si>
  <si>
    <t>ann.agric.</t>
  </si>
  <si>
    <t>Lioi Luigi</t>
  </si>
  <si>
    <t>Vico III Cervellino,11</t>
  </si>
  <si>
    <t>NON HA RISPOSTO</t>
  </si>
  <si>
    <t>Orlando Camilla Rosa</t>
  </si>
  <si>
    <t>Via Candiani, 94 MI</t>
  </si>
  <si>
    <t>Vico 1° Garibaldi, 10</t>
  </si>
  <si>
    <t xml:space="preserve">VIOLA Saverio </t>
  </si>
  <si>
    <t xml:space="preserve">  21/12/1921 </t>
  </si>
  <si>
    <t>via A.Midana 8-Pinerolo(TO)</t>
  </si>
  <si>
    <t xml:space="preserve"> Vico 1° Cervellino, 24 </t>
  </si>
  <si>
    <t>Emigrato a Torino-rich.Icasa?</t>
  </si>
  <si>
    <t>PIETRAPERTOSA Pasquale</t>
  </si>
  <si>
    <t>via Sette Dolori,5</t>
  </si>
  <si>
    <t>Via Umberto,104</t>
  </si>
  <si>
    <t>MENNUNNI Raffaele (CERONE Maria Anna</t>
  </si>
  <si>
    <t>residenza+annesso</t>
  </si>
  <si>
    <t>Emigrato a Briga Novarese( NO )</t>
  </si>
  <si>
    <t>via S. Colombano 2-Briga Novarese</t>
  </si>
  <si>
    <t>Vico 5° Umberto 35</t>
  </si>
  <si>
    <t>10/11/'83</t>
  </si>
  <si>
    <t xml:space="preserve"> Via Umberto, 110</t>
  </si>
  <si>
    <t>vico I Ospedale,1</t>
  </si>
  <si>
    <t>vico I Ospedale,6</t>
  </si>
  <si>
    <t>NON HA RISPOSTA ALLA Comunicazione</t>
  </si>
  <si>
    <t>( uso abitazione mq. 18)</t>
  </si>
  <si>
    <t xml:space="preserve"> ann.agr.</t>
  </si>
  <si>
    <t>comprata nell' 1981 atto pubblico</t>
  </si>
  <si>
    <t>residenza-dep.</t>
  </si>
  <si>
    <t>Vico I Umberto n° 4</t>
  </si>
  <si>
    <t>Vico I Monastero n° 27</t>
  </si>
  <si>
    <t>MARONE Rocco-eredi Marone Maria Carm.</t>
  </si>
  <si>
    <t xml:space="preserve">  22/10/1924 </t>
  </si>
  <si>
    <t xml:space="preserve">  25/12/1914  </t>
  </si>
  <si>
    <t xml:space="preserve">  11/06/1939 .</t>
  </si>
  <si>
    <t xml:space="preserve">  12/09/1932</t>
  </si>
  <si>
    <t xml:space="preserve">  08/11/1913  </t>
  </si>
  <si>
    <t>MANCA</t>
  </si>
  <si>
    <t xml:space="preserve">  17/05/1928 </t>
  </si>
  <si>
    <t xml:space="preserve">  07/05/1928  </t>
  </si>
  <si>
    <t xml:space="preserve">CARBONE Faustino </t>
  </si>
  <si>
    <t xml:space="preserve">POTENZA Eufemia  </t>
  </si>
  <si>
    <t xml:space="preserve">GIANNONE Maria C. </t>
  </si>
  <si>
    <t xml:space="preserve">PROVENZALE Domenica </t>
  </si>
  <si>
    <t xml:space="preserve">FASTIDIO Luigi </t>
  </si>
  <si>
    <t>4/6/'90</t>
  </si>
  <si>
    <t>via Umberto,129</t>
  </si>
  <si>
    <t>3/6/'90</t>
  </si>
  <si>
    <t>ord. per l'unità n°89</t>
  </si>
  <si>
    <t>8/10/'42</t>
  </si>
  <si>
    <t>via Balestrieri,111</t>
  </si>
  <si>
    <t>cantina</t>
  </si>
  <si>
    <t>5/8/'04</t>
  </si>
  <si>
    <t>vico I Cervellino,24</t>
  </si>
  <si>
    <t>rich. contr. cantina</t>
  </si>
  <si>
    <t>MANSI Angela</t>
  </si>
  <si>
    <t>19/1/'84</t>
  </si>
  <si>
    <t>via Cervellino,100</t>
  </si>
  <si>
    <t>via Balestrieri</t>
  </si>
  <si>
    <t>PROVENZALE Canio</t>
  </si>
  <si>
    <t>30/8/'17</t>
  </si>
  <si>
    <t>via Balestrieri,21</t>
  </si>
  <si>
    <t>Importo Trascinato (25%)</t>
  </si>
  <si>
    <t>Porcari-(Lucca)</t>
  </si>
  <si>
    <t>vico III° Cervellino</t>
  </si>
  <si>
    <t>annesso agricolo</t>
  </si>
  <si>
    <t xml:space="preserve">  Via Castello</t>
  </si>
  <si>
    <t>26/3/'84</t>
  </si>
  <si>
    <t>legnaia</t>
  </si>
  <si>
    <t xml:space="preserve"> Via Cervellino,123</t>
  </si>
  <si>
    <t xml:space="preserve">  Via Cervellino, 147</t>
  </si>
  <si>
    <t>22/03/'84</t>
  </si>
  <si>
    <t>via Cervellino,145</t>
  </si>
  <si>
    <t xml:space="preserve"> Via Cervellino,145</t>
  </si>
  <si>
    <t xml:space="preserve"> Busto Arsizio</t>
  </si>
  <si>
    <t>MANNIELLO Maria Caterina</t>
  </si>
  <si>
    <t>9/12/'28</t>
  </si>
  <si>
    <t>via S. Giovanni</t>
  </si>
  <si>
    <t>via S. Giovanni,26</t>
  </si>
  <si>
    <t>IUNNISSI Donato</t>
  </si>
  <si>
    <t>13/9/1899</t>
  </si>
  <si>
    <t xml:space="preserve">eredi </t>
  </si>
  <si>
    <t>vico Umberto V°,45</t>
  </si>
  <si>
    <t>via S.Michele,27</t>
  </si>
  <si>
    <t>FRISI Benedetto - STUMPO Antonia</t>
  </si>
  <si>
    <t>Via Nuova,36</t>
  </si>
  <si>
    <t>Maglione Rocco M.</t>
  </si>
  <si>
    <t>Via Umberto 60</t>
  </si>
  <si>
    <t>Via Baletrieri 54</t>
  </si>
  <si>
    <t>76/c</t>
  </si>
  <si>
    <t>unica casa in Oppido(comproprietario per 1/3.</t>
  </si>
  <si>
    <t>BASILIO Giuseppe Nicola</t>
  </si>
  <si>
    <t>Via S. Pertini 29</t>
  </si>
  <si>
    <t xml:space="preserve"> non è unica casa</t>
  </si>
  <si>
    <t>LEONE Concetta</t>
  </si>
  <si>
    <t>Via Bari 8 - Malnate VA</t>
  </si>
  <si>
    <t xml:space="preserve">comproprietaria </t>
  </si>
  <si>
    <t>LEONE Donato</t>
  </si>
  <si>
    <t>LEONE Francesco</t>
  </si>
  <si>
    <t>LEONE Antonio</t>
  </si>
  <si>
    <t>comproprietario</t>
  </si>
  <si>
    <t>AVIGLIANO Angela</t>
  </si>
  <si>
    <t>Vico 1° Cervellino 13</t>
  </si>
  <si>
    <t>venduta21/09/1985 a Frisi G.</t>
  </si>
  <si>
    <t>momentaneamente res. A Napoli/portatore handicap</t>
  </si>
  <si>
    <t>n. 10-8/5/90</t>
  </si>
  <si>
    <t>comproprietaria</t>
  </si>
  <si>
    <t>Eredi i 3 figli Lancellotti Maria,</t>
  </si>
  <si>
    <t>unica casa/ portatore handicap</t>
  </si>
  <si>
    <t>MARTINO Antonio</t>
  </si>
  <si>
    <t>Via P.P. Pasolini</t>
  </si>
  <si>
    <t>att.commerc.</t>
  </si>
  <si>
    <t>CALABRESE Rosa</t>
  </si>
  <si>
    <t>MARTINO Maddalena</t>
  </si>
  <si>
    <t xml:space="preserve"> Largo Sette Dolori,14</t>
  </si>
  <si>
    <t>via VercelliBusto Arsizio</t>
  </si>
  <si>
    <t>via E.Gianturco,81</t>
  </si>
  <si>
    <t>via Appia</t>
  </si>
  <si>
    <t xml:space="preserve">  03/06/1926 </t>
  </si>
  <si>
    <t>Pepe Nicola Maria</t>
  </si>
  <si>
    <t>Via Togliatti, 7</t>
  </si>
  <si>
    <t xml:space="preserve">Palumbo Antonio </t>
  </si>
  <si>
    <t>Vias Bari, 40</t>
  </si>
  <si>
    <t>c.da Pezza chiarella</t>
  </si>
  <si>
    <t>Via Cavour, 1</t>
  </si>
  <si>
    <t>c.da Piani caronna</t>
  </si>
  <si>
    <t>Pepe Giuseppe</t>
  </si>
  <si>
    <t>Giganti Michele</t>
  </si>
  <si>
    <t>Manniello Maria I.</t>
  </si>
  <si>
    <t>Via S. Maria Nuova 3</t>
  </si>
  <si>
    <t>Campagna Nicola</t>
  </si>
  <si>
    <t>Via S. Maria Nuova1</t>
  </si>
  <si>
    <t>Via S. Maria Nuova 1</t>
  </si>
  <si>
    <t>16/5/'15</t>
  </si>
  <si>
    <t>largo 7dolori,4</t>
  </si>
  <si>
    <t>resid.ann.agr:</t>
  </si>
  <si>
    <t>Via Gramsci,90</t>
  </si>
  <si>
    <t>CILLIS  Maria Donata</t>
  </si>
  <si>
    <t>Via A.De Gasperi,47</t>
  </si>
  <si>
    <t xml:space="preserve">  31/12/1927 </t>
  </si>
  <si>
    <t>unica casa con il coniuge</t>
  </si>
  <si>
    <t xml:space="preserve">SPENDIO Francesco </t>
  </si>
  <si>
    <t xml:space="preserve">  04/09 /1920 </t>
  </si>
  <si>
    <t>via Cervellino,77</t>
  </si>
  <si>
    <t xml:space="preserve"> Via Cervellino,63-65</t>
  </si>
  <si>
    <t>Deceduto 01/12/89</t>
  </si>
  <si>
    <t>Erede  è Di Mare Maria F.</t>
  </si>
  <si>
    <t>9/6/'21</t>
  </si>
  <si>
    <t>non è unica casa -eredi-</t>
  </si>
  <si>
    <t>ADURNO Maria</t>
  </si>
  <si>
    <t>1/2/'22</t>
  </si>
  <si>
    <t>via Cervellino,51</t>
  </si>
  <si>
    <t>resid. ann.agric.</t>
  </si>
  <si>
    <t>non è unica casa -</t>
  </si>
  <si>
    <t xml:space="preserve">unica casa  </t>
  </si>
  <si>
    <t xml:space="preserve">  05/08/1929 </t>
  </si>
  <si>
    <t>Via Castello,12</t>
  </si>
  <si>
    <t xml:space="preserve">  Via Castello, 12;46</t>
  </si>
  <si>
    <t>resid. -depos.</t>
  </si>
  <si>
    <t xml:space="preserve">SPENDIO Michele </t>
  </si>
  <si>
    <t>8/3/'28</t>
  </si>
  <si>
    <t>via Mascagni,16 Trezzanos/N(Mi)</t>
  </si>
  <si>
    <t>via Cervellino,63-65</t>
  </si>
  <si>
    <t>è unica casa in Oppido</t>
  </si>
  <si>
    <t xml:space="preserve">DE LUCA Maria Teresa </t>
  </si>
  <si>
    <t xml:space="preserve">  12/11/1925 </t>
  </si>
  <si>
    <t xml:space="preserve"> Via Cervellino,57</t>
  </si>
  <si>
    <t xml:space="preserve">FASTIDIO Salvatore (figlio Pasquale) </t>
  </si>
  <si>
    <t>Via Balestrieri 52</t>
  </si>
  <si>
    <t xml:space="preserve"> Via Castello, 32</t>
  </si>
  <si>
    <t>non è unica casa comproprietario</t>
  </si>
  <si>
    <t>GIACINTO Antonio</t>
  </si>
  <si>
    <t xml:space="preserve">  27/05/1939 </t>
  </si>
  <si>
    <t xml:space="preserve"> Via Cervellino, 63</t>
  </si>
  <si>
    <t>resid.-neg.ann.</t>
  </si>
  <si>
    <t>non è unica vedi comp47/a</t>
  </si>
  <si>
    <t xml:space="preserve">GIANNONE Maria Antonia </t>
  </si>
  <si>
    <t xml:space="preserve">  16/08/1913 </t>
  </si>
  <si>
    <t>Via Cervellino,73</t>
  </si>
  <si>
    <t>Deceduta 10/03/91</t>
  </si>
  <si>
    <t>Eredi Giovanni Baccelliere</t>
  </si>
  <si>
    <t>30/6/'55</t>
  </si>
  <si>
    <t>via Cervellino,73</t>
  </si>
  <si>
    <t>PEPE Maria Assunta</t>
  </si>
  <si>
    <t xml:space="preserve"> Via Cervellino,83</t>
  </si>
  <si>
    <t>figlia prop.</t>
  </si>
  <si>
    <t>GRUOSSO Eva</t>
  </si>
  <si>
    <t>l'Hopital Francia</t>
  </si>
  <si>
    <t>Via Castello 42</t>
  </si>
  <si>
    <t xml:space="preserve"> Via Castello,40</t>
  </si>
  <si>
    <t xml:space="preserve">SABATELLI Vito </t>
  </si>
  <si>
    <t xml:space="preserve">  31/10/1928 </t>
  </si>
  <si>
    <t>Via Lago di garda 6 Nettuno</t>
  </si>
  <si>
    <t xml:space="preserve">  Via Castello,48</t>
  </si>
  <si>
    <t>Emigrato a Nettuno</t>
  </si>
  <si>
    <t>DI NISI Nicola</t>
  </si>
  <si>
    <t>19/7/'34</t>
  </si>
  <si>
    <t>via Zanardelli,38</t>
  </si>
  <si>
    <t>Via Castello 52</t>
  </si>
  <si>
    <t>21/03/'84</t>
  </si>
  <si>
    <t>FASCIANI Maria Antonia</t>
  </si>
  <si>
    <t>via Cervellino,75</t>
  </si>
  <si>
    <t xml:space="preserve">  Via Cervellino,75 </t>
  </si>
  <si>
    <t>prima  casa</t>
  </si>
  <si>
    <t>erede: PARENTE Gerardo</t>
  </si>
  <si>
    <t>4/5/'31</t>
  </si>
  <si>
    <t>CorsoV.Emanuele 163 -Pescara</t>
  </si>
  <si>
    <t xml:space="preserve">  Via Cervellino,89</t>
  </si>
  <si>
    <t>27/12/'80-21/5/'90</t>
  </si>
  <si>
    <t>erede per 2/3</t>
  </si>
  <si>
    <t xml:space="preserve">CALZARETTA Michele </t>
  </si>
  <si>
    <t xml:space="preserve">  01/02/1912 </t>
  </si>
  <si>
    <t>deceduto</t>
  </si>
  <si>
    <t xml:space="preserve"> Via Cervellino,71</t>
  </si>
  <si>
    <t>negozio</t>
  </si>
  <si>
    <t>Deceduto 13/11/88</t>
  </si>
  <si>
    <t xml:space="preserve">Eredi: Calzaretta Caterina </t>
  </si>
  <si>
    <t>16/6/'34</t>
  </si>
  <si>
    <t>via Cervellino,67</t>
  </si>
  <si>
    <t>noe è unica casa</t>
  </si>
  <si>
    <t>GIANNONE Domenico</t>
  </si>
  <si>
    <t>via Bari,59</t>
  </si>
  <si>
    <t>via Cervellino,61</t>
  </si>
  <si>
    <t>rich. contr. negozio</t>
  </si>
  <si>
    <t>GRIMALDI Caterina</t>
  </si>
  <si>
    <t>23/8/'26</t>
  </si>
  <si>
    <t>Niagara Falls</t>
  </si>
  <si>
    <t>Via Cervellino 59</t>
  </si>
  <si>
    <t>non ha mai abitato a Oppido</t>
  </si>
  <si>
    <t>trasferitasi a Cesano nel 1963</t>
  </si>
  <si>
    <t>SCELSI Angelo erede diGiuseppe Antonio</t>
  </si>
  <si>
    <t>Belgio</t>
  </si>
  <si>
    <t>via Campanile,30</t>
  </si>
  <si>
    <t>donazione del 1996</t>
  </si>
  <si>
    <t>Emmendigen</t>
  </si>
  <si>
    <t>residente dal 1976</t>
  </si>
  <si>
    <t>residente dal 1964</t>
  </si>
  <si>
    <t>residente dal 1961</t>
  </si>
  <si>
    <t>residente dal 1965</t>
  </si>
  <si>
    <t>dal 7/8/'80 al 1/2/'96 residenza in via Umberto</t>
  </si>
  <si>
    <t>dal 1965 al 1981;dal 1988 al 1996 residente</t>
  </si>
  <si>
    <t>residente dal 1961al 1991</t>
  </si>
  <si>
    <t>eredi di PEPE Canio</t>
  </si>
  <si>
    <t>resid e depos.</t>
  </si>
  <si>
    <t>depos.ann.agr.</t>
  </si>
  <si>
    <t>Via Fuori Porta, 105</t>
  </si>
  <si>
    <t>resid.ann.agr.</t>
  </si>
  <si>
    <t xml:space="preserve"> Via Fuori Porta, 103</t>
  </si>
  <si>
    <t>4/8/'30</t>
  </si>
  <si>
    <t>resid. e ann.</t>
  </si>
  <si>
    <t xml:space="preserve">MANNIELLO  Nicola Maria </t>
  </si>
  <si>
    <t>Deceduta 24/04/97</t>
  </si>
  <si>
    <t>Via P.A.Lancellotti,9</t>
  </si>
  <si>
    <t>Erede Baccelliere Eufemia</t>
  </si>
  <si>
    <t>Francia</t>
  </si>
  <si>
    <t>Deceduto 19/04/87</t>
  </si>
  <si>
    <t xml:space="preserve">seconda casa </t>
  </si>
  <si>
    <t xml:space="preserve">SIMONE Francesco </t>
  </si>
  <si>
    <t>via castello, 28</t>
  </si>
  <si>
    <t>b</t>
  </si>
  <si>
    <t>GILIO Teresa</t>
  </si>
  <si>
    <t>Via Bari 40</t>
  </si>
  <si>
    <t>portatore handicap</t>
  </si>
  <si>
    <t>via Colli Berici 2-Verona</t>
  </si>
  <si>
    <t>Viale Legioni Romane 65 - MI</t>
  </si>
  <si>
    <t xml:space="preserve"> Via S. De Pilato,23</t>
  </si>
  <si>
    <t xml:space="preserve">  07/06/1922 </t>
  </si>
  <si>
    <t>Deceduto 15/03/95</t>
  </si>
  <si>
    <t>Erede Mancuso Maria M.</t>
  </si>
  <si>
    <t xml:space="preserve"> Via S. de Pilato,18</t>
  </si>
  <si>
    <t xml:space="preserve">ORLANDO Saverio </t>
  </si>
  <si>
    <t xml:space="preserve"> Via Nuova,81</t>
  </si>
  <si>
    <t xml:space="preserve"> Via Nuova,57</t>
  </si>
  <si>
    <t xml:space="preserve"> Via Cervellino, 45/47</t>
  </si>
  <si>
    <t>Luogo di nascita</t>
  </si>
  <si>
    <t>Oppido Lucano</t>
  </si>
  <si>
    <t>Vaglio Basilicata</t>
  </si>
  <si>
    <t>Cancellara</t>
  </si>
  <si>
    <t>vico I Ospedale,3</t>
  </si>
  <si>
    <t>erede BARBA Germano(Simone)</t>
  </si>
  <si>
    <t>non residenti</t>
  </si>
  <si>
    <t>118/9/02/81</t>
  </si>
  <si>
    <t>50 punti non alloggiato</t>
  </si>
  <si>
    <t>121/6/02/81</t>
  </si>
  <si>
    <t>128/1981</t>
  </si>
  <si>
    <t>NON RESIDENTE</t>
  </si>
  <si>
    <t>74/16/05/90</t>
  </si>
  <si>
    <t>83/18/05/90</t>
  </si>
  <si>
    <t>A) 25 PUNTI</t>
  </si>
  <si>
    <t>92-18/5/'90</t>
  </si>
  <si>
    <t>HA ALTRO ALLOGGIO</t>
  </si>
  <si>
    <t>94/18.05.90</t>
  </si>
  <si>
    <t>104/18.05/90</t>
  </si>
  <si>
    <t>111/21.05.90</t>
  </si>
  <si>
    <t>113/21.05.90</t>
  </si>
  <si>
    <t>118/21.05.90</t>
  </si>
  <si>
    <t>127/21.05.90</t>
  </si>
  <si>
    <t>RESIDENZA</t>
  </si>
  <si>
    <t>Via 7 dolori 38</t>
  </si>
  <si>
    <t>via sette dolori 38</t>
  </si>
  <si>
    <t>147/22.05.90</t>
  </si>
  <si>
    <t>a)  25 punti</t>
  </si>
  <si>
    <t xml:space="preserve">    </t>
  </si>
  <si>
    <t xml:space="preserve">   </t>
  </si>
  <si>
    <t>201/1.06.90</t>
  </si>
  <si>
    <t>203/1.06.90</t>
  </si>
  <si>
    <t>215/4.06.90</t>
  </si>
  <si>
    <t>220/4.06.90</t>
  </si>
  <si>
    <t>a) 25 punti non alloggiato</t>
  </si>
  <si>
    <t>225/4.06.90</t>
  </si>
  <si>
    <t>231/4.06.90</t>
  </si>
  <si>
    <t>246/5.06.90</t>
  </si>
  <si>
    <t>Via neruda</t>
  </si>
  <si>
    <t>251/5.06.90</t>
  </si>
  <si>
    <t>260/5.06/90</t>
  </si>
  <si>
    <t>262/5.06.90</t>
  </si>
  <si>
    <t>271/5.06.90</t>
  </si>
  <si>
    <t>66b</t>
  </si>
  <si>
    <t>DONATA ALLA FIGLIA</t>
  </si>
  <si>
    <t>B)</t>
  </si>
  <si>
    <t>Via sette dolori</t>
  </si>
  <si>
    <t>via sette dolori</t>
  </si>
  <si>
    <t>Martino Giulia Maria</t>
  </si>
  <si>
    <t>Via Nuova, 62</t>
  </si>
  <si>
    <t>Via Nuova, 50</t>
  </si>
  <si>
    <t>Via Nuova 50</t>
  </si>
  <si>
    <t>Saluzzi Maria Ant.</t>
  </si>
  <si>
    <t>Via S. Pellico</t>
  </si>
  <si>
    <t>Via Nuova, 28</t>
  </si>
  <si>
    <t>Pellettieri Carmela</t>
  </si>
  <si>
    <t>Via Nuova, 44</t>
  </si>
  <si>
    <t>Via Nuova 44</t>
  </si>
  <si>
    <t>49/a</t>
  </si>
  <si>
    <t>Via S. Maria Nuova</t>
  </si>
  <si>
    <t>Via S. Maria Nuova, 38</t>
  </si>
  <si>
    <t>49/b</t>
  </si>
  <si>
    <t>Stefanile Pasquale</t>
  </si>
  <si>
    <t>Via S. Maria Nuova 42</t>
  </si>
  <si>
    <t>Via S. Maria Nuova, 42</t>
  </si>
  <si>
    <t>Martino Donato</t>
  </si>
  <si>
    <t xml:space="preserve">Via S. Maria Nuova </t>
  </si>
  <si>
    <t>Basilio Antonio</t>
  </si>
  <si>
    <t>Seveso-Via Vignazzoli,154</t>
  </si>
  <si>
    <t>Via S. Maria Nuova, 56</t>
  </si>
  <si>
    <t>Basilio Giuseppe</t>
  </si>
  <si>
    <t>Via S. Maria Nuova, 74</t>
  </si>
  <si>
    <t>Mancuso Francesco</t>
  </si>
  <si>
    <t>49/c</t>
  </si>
  <si>
    <t>De Martino Rosa</t>
  </si>
  <si>
    <t>Colangelo Domenico A</t>
  </si>
  <si>
    <t>Via S. Maria Nuova 62</t>
  </si>
  <si>
    <t>Via S. Maria Nuova, 58</t>
  </si>
  <si>
    <t>Vico 4° Cervellino 13</t>
  </si>
  <si>
    <t>vico III Cervellino 40</t>
  </si>
  <si>
    <t>residenza e ann.</t>
  </si>
  <si>
    <t xml:space="preserve">LANCELLOTTI </t>
  </si>
  <si>
    <t>Vico 4 Cervellino,19</t>
  </si>
  <si>
    <t>Vico 4 Cervellino, 11</t>
  </si>
  <si>
    <t>Vico 4 Cervellino,11</t>
  </si>
  <si>
    <t>(GRIECO Antonio)  GIANNONE Angela</t>
  </si>
  <si>
    <t xml:space="preserve"> Martino Angela Rosa</t>
  </si>
  <si>
    <t xml:space="preserve">eredi CORBO Gaetano e frat. </t>
  </si>
  <si>
    <t xml:space="preserve"> Via Fuori Porta, 99</t>
  </si>
  <si>
    <t xml:space="preserve"> Via Fuori Porta, 109</t>
  </si>
  <si>
    <t xml:space="preserve"> Via Fuori Porta</t>
  </si>
  <si>
    <t>Via Annunziata</t>
  </si>
  <si>
    <t>23/8/'85</t>
  </si>
  <si>
    <t xml:space="preserve"> Via Cervellino, 125</t>
  </si>
  <si>
    <t>Via Garibaldi 55</t>
  </si>
  <si>
    <t>Via garibaldi 55</t>
  </si>
  <si>
    <t>Via Roma</t>
  </si>
  <si>
    <t>Via Nuova</t>
  </si>
  <si>
    <t>Via Appia</t>
  </si>
  <si>
    <t>eredi Grimaldi Caterina</t>
  </si>
  <si>
    <t xml:space="preserve">Roma - Via </t>
  </si>
  <si>
    <t>Vico 1° Umberto</t>
  </si>
  <si>
    <t>non ha risposto</t>
  </si>
  <si>
    <t>eredi Pepe Donato</t>
  </si>
  <si>
    <t>eredi Calabrese Maria Ant.</t>
  </si>
  <si>
    <t>eredi Grimaldi Saverio</t>
  </si>
  <si>
    <t>eredi Smaldone Giuseppe</t>
  </si>
  <si>
    <t>CERVELLINO Antonio (deceduto)</t>
  </si>
  <si>
    <t>via Generale Lamponio,15</t>
  </si>
  <si>
    <t xml:space="preserve">eredi DI CARO Rocco </t>
  </si>
  <si>
    <t>c.da Petrara</t>
  </si>
  <si>
    <t>fabbricato rurale</t>
  </si>
  <si>
    <t>Lancellotti Angelo</t>
  </si>
  <si>
    <t>c.da San Francesco</t>
  </si>
  <si>
    <t>119/9.02.81</t>
  </si>
  <si>
    <t>121.6.02.81</t>
  </si>
  <si>
    <t>128.9.02.81</t>
  </si>
  <si>
    <t>160.27.04.81</t>
  </si>
  <si>
    <t>a) 50 punti alloggiato</t>
  </si>
  <si>
    <t>a) 25 puntialloggiato</t>
  </si>
  <si>
    <t>fabb. Rur.</t>
  </si>
  <si>
    <t>31/7/'84</t>
  </si>
  <si>
    <t>MANNIELLO Maddalena</t>
  </si>
  <si>
    <t>deposito</t>
  </si>
  <si>
    <t>31/3/'84</t>
  </si>
  <si>
    <t>rich.contr.deposito</t>
  </si>
  <si>
    <t xml:space="preserve"> Largo Sette Dolori,8</t>
  </si>
  <si>
    <t xml:space="preserve">  Vico III°Cervellino,30</t>
  </si>
  <si>
    <t>21/3/'84</t>
  </si>
  <si>
    <t>STEFANILE Michele</t>
  </si>
  <si>
    <t>STEFANILE Donato</t>
  </si>
  <si>
    <t>19/3/'84</t>
  </si>
  <si>
    <t>resid.ann.agric.</t>
  </si>
  <si>
    <t xml:space="preserve">VIOLA Rocco </t>
  </si>
  <si>
    <t>21/4/'24</t>
  </si>
  <si>
    <t xml:space="preserve">PROVENZALE  Angela Rosa </t>
  </si>
  <si>
    <t>26/12/'11</t>
  </si>
  <si>
    <t>via Fortunato-Lavello</t>
  </si>
  <si>
    <t xml:space="preserve"> Vico I Garibaldi3</t>
  </si>
  <si>
    <t>25/9/'36</t>
  </si>
  <si>
    <t>via G.Garibaldi,24</t>
  </si>
  <si>
    <t>annessoagricolo</t>
  </si>
  <si>
    <t>17/1/'21</t>
  </si>
  <si>
    <t>via S.M.Nuova,38</t>
  </si>
  <si>
    <t xml:space="preserve"> Via Garibaldi, 38</t>
  </si>
  <si>
    <t>GIANNONE Donato</t>
  </si>
  <si>
    <t xml:space="preserve">  20/01/1922 </t>
  </si>
  <si>
    <t xml:space="preserve">  14/10/1920  </t>
  </si>
  <si>
    <t xml:space="preserve">                    </t>
  </si>
  <si>
    <t xml:space="preserve">  28/05/1926 </t>
  </si>
  <si>
    <t xml:space="preserve">  08/12/1911 </t>
  </si>
  <si>
    <t xml:space="preserve">  12/05/1927 </t>
  </si>
  <si>
    <t xml:space="preserve">  31/03/1913 </t>
  </si>
  <si>
    <t xml:space="preserve">  27/08/1924 </t>
  </si>
  <si>
    <t xml:space="preserve">  03/01/1903 </t>
  </si>
  <si>
    <t>CHIEDERE QUADRO ECONOMICO AL PROGETTISTA</t>
  </si>
  <si>
    <t xml:space="preserve">  03/04/1925 </t>
  </si>
  <si>
    <t xml:space="preserve"> Via S. de Pilato,5</t>
  </si>
  <si>
    <t>DE BONIS  Teodosio padre di</t>
  </si>
  <si>
    <t xml:space="preserve">  03/05/1912  </t>
  </si>
  <si>
    <t>Cile</t>
  </si>
  <si>
    <t>Via S. de Pilato,19</t>
  </si>
  <si>
    <t>DE BONIS Pasquale proprietario</t>
  </si>
  <si>
    <t xml:space="preserve"> Via S. de Pilato,</t>
  </si>
  <si>
    <t>ha venduto al sig.MANGIAMELE Biagio</t>
  </si>
  <si>
    <t xml:space="preserve">LANCELLOTTI  Francesca  </t>
  </si>
  <si>
    <t xml:space="preserve">  07/07/1917 </t>
  </si>
  <si>
    <t xml:space="preserve">via del Seminario-Roma </t>
  </si>
  <si>
    <t xml:space="preserve"> Via Cervellino,16-18</t>
  </si>
  <si>
    <t>DE LUCA Donato Antonio</t>
  </si>
  <si>
    <t>25/1/'25</t>
  </si>
  <si>
    <t>via Roma,91</t>
  </si>
  <si>
    <t>via S.De Pilato,1</t>
  </si>
  <si>
    <t>D'ACUNTO Anna</t>
  </si>
  <si>
    <t>Via Umberto 3</t>
  </si>
  <si>
    <t>Via S. Pilato 5</t>
  </si>
  <si>
    <t xml:space="preserve">AMERICANO  Angela Maria </t>
  </si>
  <si>
    <t>Via Appia s.n.</t>
  </si>
  <si>
    <t>Via Cervellino,6-</t>
  </si>
  <si>
    <t>ha ceduto ai figli-non vera e propria donazione</t>
  </si>
  <si>
    <t xml:space="preserve">DE BONIS  Clemente </t>
  </si>
  <si>
    <t xml:space="preserve">  14/08/1939 </t>
  </si>
  <si>
    <t>Via Matteotti sn</t>
  </si>
  <si>
    <t xml:space="preserve"> Via S. de Pilato,19</t>
  </si>
  <si>
    <t xml:space="preserve">  28/12/1914 </t>
  </si>
  <si>
    <t>Deceduta 23/11/97</t>
  </si>
  <si>
    <t>erede MANNIELLO Teodoro</t>
  </si>
  <si>
    <t>5/5/'50</t>
  </si>
  <si>
    <t xml:space="preserve"> Via S. De Pilato,13</t>
  </si>
  <si>
    <t>via S.De Pilato,13</t>
  </si>
  <si>
    <t>8/2/'86</t>
  </si>
  <si>
    <t>donata nel 1981(Donato è in Ospedale Psichiatrico)</t>
  </si>
  <si>
    <t>Erede Bilancia Anna Maria</t>
  </si>
  <si>
    <t>Via S. De Pilato, 15</t>
  </si>
  <si>
    <t xml:space="preserve">LANCELLOTTI  Angelo </t>
  </si>
  <si>
    <t xml:space="preserve">  01/03/1945 </t>
  </si>
  <si>
    <t xml:space="preserve"> Via S. de Pilato, 1</t>
  </si>
  <si>
    <t>I e II resid.-dep.</t>
  </si>
  <si>
    <t xml:space="preserve">  12/12/1906 </t>
  </si>
  <si>
    <t xml:space="preserve"> Via S. de Pilato</t>
  </si>
  <si>
    <t>Erede Lancellotti Angelo</t>
  </si>
  <si>
    <t>ABBASCIANO Lucia</t>
  </si>
  <si>
    <t>Via S.M.Nuova,38</t>
  </si>
  <si>
    <t xml:space="preserve">LIOI Giulia </t>
  </si>
  <si>
    <t>Via R. Girasole 3</t>
  </si>
  <si>
    <t>GUGLIELMUCCI Maria Donata</t>
  </si>
  <si>
    <t>64/66b</t>
  </si>
  <si>
    <t xml:space="preserve"> Vico 1° Garibaldi,5/7</t>
  </si>
  <si>
    <t>FRISI Donata</t>
  </si>
  <si>
    <t xml:space="preserve">  16/10/1913 </t>
  </si>
  <si>
    <t>unico vano?</t>
  </si>
  <si>
    <t>donata nel 1987 alla figlia Baccelliere Maria</t>
  </si>
  <si>
    <t>17/5/'53</t>
  </si>
  <si>
    <t>via Bari</t>
  </si>
  <si>
    <t>vico I° Umberto,7</t>
  </si>
  <si>
    <t>donazione per 1/2</t>
  </si>
  <si>
    <t>vive nella casa del coniuge</t>
  </si>
  <si>
    <t xml:space="preserve">PAOLUCCI Clementina </t>
  </si>
  <si>
    <t xml:space="preserve">  28/08/1920 </t>
  </si>
  <si>
    <t xml:space="preserve"> Vico 1° Umberto, 9</t>
  </si>
  <si>
    <t>residenza+deposito</t>
  </si>
  <si>
    <t>Via Nuova 79</t>
  </si>
  <si>
    <t>Vico I° Umberto,13</t>
  </si>
  <si>
    <t>CORBO Clemente</t>
  </si>
  <si>
    <t>alloggio IACP</t>
  </si>
  <si>
    <t>NAPOLI  Giulia Maria</t>
  </si>
  <si>
    <t>12a</t>
  </si>
  <si>
    <t>24/5/'90</t>
  </si>
  <si>
    <t>via Umberto,103</t>
  </si>
  <si>
    <t xml:space="preserve"> Via Umberto, 104</t>
  </si>
  <si>
    <t>5/12/'29</t>
  </si>
  <si>
    <t>Lancellotti Nicola</t>
  </si>
  <si>
    <t>PACE Domenica Maria</t>
  </si>
  <si>
    <t>vive nella casa dei figli</t>
  </si>
  <si>
    <t>3/10/'62</t>
  </si>
  <si>
    <t>donata nel 1985</t>
  </si>
  <si>
    <t>16/12/'85</t>
  </si>
  <si>
    <t>resid.e depos.</t>
  </si>
  <si>
    <t>FIDANZA Caterina</t>
  </si>
  <si>
    <t>31/12/'85</t>
  </si>
  <si>
    <t>10/11/'86</t>
  </si>
  <si>
    <t>4/11/'26</t>
  </si>
  <si>
    <t>via S.Borgia 155 -Roma</t>
  </si>
  <si>
    <t>27/3/'84</t>
  </si>
  <si>
    <t>un componente portatore handicap</t>
  </si>
  <si>
    <t xml:space="preserve">  16/09/1942 </t>
  </si>
  <si>
    <t>GRIGNETTI Maria Vitttoria</t>
  </si>
  <si>
    <t>Via 7 dolori 35</t>
  </si>
  <si>
    <t>DE BONIS  Rocco Antonio</t>
  </si>
  <si>
    <t>Via Gramsci, 90</t>
  </si>
  <si>
    <t>via A.Gramsci,92</t>
  </si>
  <si>
    <t>altra abitazione comp. 46</t>
  </si>
  <si>
    <t>Via San Giovanni 53</t>
  </si>
  <si>
    <t>GIGANTI Teresa</t>
  </si>
  <si>
    <t>un componente portatore di handicap</t>
  </si>
  <si>
    <t>LANCELLOTTI  Maria</t>
  </si>
  <si>
    <t>Via S. Pertini 13</t>
  </si>
  <si>
    <t>atto donazione 21/08/2001</t>
  </si>
  <si>
    <t xml:space="preserve"> Via Annunziata, 7</t>
  </si>
  <si>
    <t>donata nel 1982 al figlio Pasquale</t>
  </si>
  <si>
    <t>ci vive il padre (deceduto 2003)</t>
  </si>
  <si>
    <t xml:space="preserve"> AMATIELLO Francesco</t>
  </si>
  <si>
    <t>Via Monti 7 -Chieri</t>
  </si>
  <si>
    <t>via Annunziata 21</t>
  </si>
  <si>
    <t>LANCELLOTTI Donato.</t>
  </si>
  <si>
    <t>Vico 4° Cervellino 18</t>
  </si>
  <si>
    <t>risiede in Germania</t>
  </si>
  <si>
    <t>LO MUTO Maria Felicia</t>
  </si>
  <si>
    <t>8/3/'37</t>
  </si>
  <si>
    <t>via Cervellino,3</t>
  </si>
  <si>
    <t>via Cervellino,127</t>
  </si>
  <si>
    <t xml:space="preserve"> Via Sette Dolori,51</t>
  </si>
  <si>
    <t>11/12/'38</t>
  </si>
  <si>
    <t>ab.su 2 livelli</t>
  </si>
  <si>
    <t>30/11/'84</t>
  </si>
  <si>
    <t xml:space="preserve">LANCELLOTTI Carlo </t>
  </si>
  <si>
    <t xml:space="preserve">AMATO  Maria Antonia </t>
  </si>
  <si>
    <t xml:space="preserve">DI MARE  Antonio </t>
  </si>
  <si>
    <t xml:space="preserve">LANCELLOTTI  Gaetano </t>
  </si>
  <si>
    <t xml:space="preserve">MANCUSI  Leonardo </t>
  </si>
  <si>
    <t>non ha Risposto</t>
  </si>
  <si>
    <t>nonha Risposto</t>
  </si>
  <si>
    <t>unica casa in Oppido non ha Risp.</t>
  </si>
  <si>
    <t>via Racioppi,25</t>
  </si>
  <si>
    <t xml:space="preserve"> Vico 5° Umberto,10</t>
  </si>
  <si>
    <t xml:space="preserve">FASTIDIO Rocco </t>
  </si>
  <si>
    <t xml:space="preserve">   5/10/1939  </t>
  </si>
  <si>
    <t xml:space="preserve"> Vico 4° Umberto, 5 </t>
  </si>
  <si>
    <t>RUSSO Maria</t>
  </si>
  <si>
    <t>via Cervellino,39</t>
  </si>
  <si>
    <t xml:space="preserve">DE VICO Genoveffa </t>
  </si>
  <si>
    <t>malatesta</t>
  </si>
  <si>
    <t xml:space="preserve">  16/01/1909 </t>
  </si>
  <si>
    <t>via V.Emanuele,1</t>
  </si>
  <si>
    <t xml:space="preserve"> Vico V Umberto, 1</t>
  </si>
  <si>
    <t>Deceduta 02/10/94</t>
  </si>
  <si>
    <t xml:space="preserve">MOLITERNO Giuseppe  D.  </t>
  </si>
  <si>
    <t xml:space="preserve">  19/08/1928 </t>
  </si>
  <si>
    <t>vico V° Umberto,14</t>
  </si>
  <si>
    <t xml:space="preserve"> Vico 5° Umberto, 35</t>
  </si>
  <si>
    <t>laboratorio art.</t>
  </si>
  <si>
    <t>BACCELLIERI Chiara</t>
  </si>
  <si>
    <t>via Appia,22</t>
  </si>
  <si>
    <t>vico V° Umberto,8</t>
  </si>
  <si>
    <t>Via Neruda, 1</t>
  </si>
  <si>
    <t>30/d)</t>
  </si>
  <si>
    <t>Via Cervellino, 62</t>
  </si>
  <si>
    <t>erede: Viola Biagio(deceduto) Carlo-Rocco-Rita-Maddalena</t>
  </si>
  <si>
    <t>C.da Macchia Giocoli PZ</t>
  </si>
  <si>
    <t>Via 7 dlori, 33</t>
  </si>
  <si>
    <t>Via Salerno, 5</t>
  </si>
  <si>
    <t>Via Bari, 40</t>
  </si>
  <si>
    <t>Via Cervellino</t>
  </si>
  <si>
    <t>TOTALE COMPARTO 74</t>
  </si>
  <si>
    <t>TOTALE COMPARTO   10</t>
  </si>
  <si>
    <t>TOTALE COMPARTO   8</t>
  </si>
  <si>
    <t>TOTALE COMPARTO   4</t>
  </si>
  <si>
    <t xml:space="preserve"> Via S. Maria Nuova,22</t>
  </si>
  <si>
    <t>mai appr.</t>
  </si>
  <si>
    <t>ha l'usufrutto</t>
  </si>
  <si>
    <t>donazione del 7/7/'82</t>
  </si>
  <si>
    <t xml:space="preserve">BILANCIA Anna Maria </t>
  </si>
  <si>
    <t xml:space="preserve">  08/08/1915 </t>
  </si>
  <si>
    <t xml:space="preserve"> Via S. Maria Nuova, 26</t>
  </si>
  <si>
    <t>resid.e negozio</t>
  </si>
  <si>
    <t>25/10/'83</t>
  </si>
  <si>
    <t xml:space="preserve">BILANCIA Anna Mariadelega err.a nome di DI Caro M. </t>
  </si>
  <si>
    <t xml:space="preserve"> Via S. Maria Nuova,6-8</t>
  </si>
  <si>
    <t>delega fatta a nome di Di Caro</t>
  </si>
  <si>
    <t xml:space="preserve">eredi LANCELLOTTI </t>
  </si>
  <si>
    <t xml:space="preserve">                                              </t>
  </si>
  <si>
    <t xml:space="preserve"> Via S. Maria Nuova</t>
  </si>
  <si>
    <t>eredi LIOI</t>
  </si>
  <si>
    <t xml:space="preserve">  30/12/1930 </t>
  </si>
  <si>
    <t xml:space="preserve">  15/10/1938 </t>
  </si>
  <si>
    <t xml:space="preserve">  21/08/1937 </t>
  </si>
  <si>
    <t>17/12/'53</t>
  </si>
  <si>
    <t>non è unicacasa</t>
  </si>
  <si>
    <t>non è unica</t>
  </si>
  <si>
    <t>Erede Tataranni Vincenzo e figli</t>
  </si>
  <si>
    <t>via XXV Aprile,1/a</t>
  </si>
  <si>
    <t>nuova casa comprata '96</t>
  </si>
  <si>
    <t>1/6/'90</t>
  </si>
  <si>
    <t>coeredi</t>
  </si>
  <si>
    <t>VIOLA Rocco Antonio ha venduto</t>
  </si>
  <si>
    <t xml:space="preserve"> eredi di GIACINTO Rocco (antonio e altri</t>
  </si>
  <si>
    <t xml:space="preserve">  Via Cervellino, 113 </t>
  </si>
  <si>
    <t>coerede</t>
  </si>
  <si>
    <t>15/10/'38</t>
  </si>
  <si>
    <t xml:space="preserve">  Via Umberto,105</t>
  </si>
  <si>
    <t>8/4/'15</t>
  </si>
  <si>
    <t>Iquique (Cile)</t>
  </si>
  <si>
    <t>RAMUNNO Donato Antonio</t>
  </si>
  <si>
    <t>vico IV° Cervellino,11</t>
  </si>
  <si>
    <t>17/10/'83</t>
  </si>
  <si>
    <t>con ord.29/12/'80 si requisisce abit. di PEPE M.per alloggiare la fam. Di Carucci</t>
  </si>
  <si>
    <t>erede di ARMIGNACCO Michele</t>
  </si>
  <si>
    <t>deceduto ?</t>
  </si>
  <si>
    <t>11/5/'90</t>
  </si>
  <si>
    <t>3/2/'81</t>
  </si>
  <si>
    <t>via Castello,16</t>
  </si>
  <si>
    <t>c/da San Rigio</t>
  </si>
  <si>
    <t>vico III Cervellino,6</t>
  </si>
  <si>
    <t>requisita il 29/12/'80 una casa per alloggiare madre e figlio</t>
  </si>
  <si>
    <t>vico IV° Cervellino,2</t>
  </si>
  <si>
    <t>via Umberto</t>
  </si>
  <si>
    <t>eredi di PETRUZZI Filomena</t>
  </si>
  <si>
    <t>6/2/'81</t>
  </si>
  <si>
    <t>già deceduta nell'81</t>
  </si>
  <si>
    <t>eredi:MOLITERNO Giulia</t>
  </si>
  <si>
    <t>10/9/'34</t>
  </si>
  <si>
    <t>Cesano Maderno</t>
  </si>
  <si>
    <t>annessi agr.</t>
  </si>
  <si>
    <t>PARENTE Maddalena</t>
  </si>
  <si>
    <t>LANCELLOTTI Saverio</t>
  </si>
  <si>
    <t>MARONE Rocco</t>
  </si>
  <si>
    <t>DE VICO Rocco</t>
  </si>
  <si>
    <t>DI MARE Antonio</t>
  </si>
  <si>
    <t>SCELSI Rocco e altri</t>
  </si>
  <si>
    <t>no delega</t>
  </si>
  <si>
    <t>vico I Garibaldi,14</t>
  </si>
  <si>
    <t>vico I Garibaldi,12</t>
  </si>
  <si>
    <t>LANCELLOTTI Antonio</t>
  </si>
  <si>
    <t>vico I Garibaldi,4</t>
  </si>
  <si>
    <t>via Sette Dolori,1</t>
  </si>
  <si>
    <t>9/11/'26</t>
  </si>
  <si>
    <t>6/2/'22</t>
  </si>
  <si>
    <t>via S.Giovanni,27</t>
  </si>
  <si>
    <t>23/4/'35</t>
  </si>
  <si>
    <t>via F.S.Nitti,6</t>
  </si>
  <si>
    <t>via Asti-Canelli(AT)</t>
  </si>
  <si>
    <t xml:space="preserve"> Via Fuori Porta,139</t>
  </si>
  <si>
    <t xml:space="preserve">AMATO  Emanuele </t>
  </si>
  <si>
    <t>resid.-att. comm.</t>
  </si>
  <si>
    <t>8/24/12/80-18/5/'90</t>
  </si>
  <si>
    <t>10-27/12/80</t>
  </si>
  <si>
    <t>11-27/12/1980</t>
  </si>
  <si>
    <t>12-27/12/80</t>
  </si>
  <si>
    <t>13-27/12/1980</t>
  </si>
  <si>
    <t>17-27/12/1980</t>
  </si>
  <si>
    <t xml:space="preserve">  Via San Giovanni,41</t>
  </si>
  <si>
    <t>Emigrata ad Avigliano</t>
  </si>
  <si>
    <t>POLICHISO Teodosio</t>
  </si>
  <si>
    <t>19/4/'35</t>
  </si>
  <si>
    <t>via Umberto,108</t>
  </si>
  <si>
    <t>via Umberto,155</t>
  </si>
  <si>
    <t>MOLITERNI Maria Carmela</t>
  </si>
  <si>
    <t>PALUMBO Gaetano</t>
  </si>
  <si>
    <t>23/1/'50</t>
  </si>
  <si>
    <t>via Umberto,139</t>
  </si>
  <si>
    <t>sede pds</t>
  </si>
  <si>
    <t xml:space="preserve">DE LUCA Antonio </t>
  </si>
  <si>
    <t xml:space="preserve">Via Gianturco </t>
  </si>
  <si>
    <t>Vico San Giovanni 4 - 6</t>
  </si>
  <si>
    <t>LANCELLOTTI  Ferdinando</t>
  </si>
  <si>
    <t>Erede Ramunno Antonio</t>
  </si>
  <si>
    <t>Deceduto 14/03/86</t>
  </si>
  <si>
    <t>Via F.Giannone,13</t>
  </si>
  <si>
    <t>Emigrata a Nettuno</t>
  </si>
  <si>
    <t>Via Cervellino,3</t>
  </si>
  <si>
    <t>Via Potenza,22</t>
  </si>
  <si>
    <t>Massa Carrara</t>
  </si>
  <si>
    <t>Emigrato a Massa Carrara</t>
  </si>
  <si>
    <t>Via Garibaldi,18</t>
  </si>
  <si>
    <t>iscritto A.I.R.E.la casa nel 45 è inf. A 45 mq</t>
  </si>
  <si>
    <t>Deceduto a Pietragalla</t>
  </si>
  <si>
    <t>Via Nuova,66</t>
  </si>
  <si>
    <t>Deceduta 17/01/95</t>
  </si>
  <si>
    <t>Via De Angelis,2</t>
  </si>
  <si>
    <t>LEONE  Rocco Donato</t>
  </si>
  <si>
    <t>Deceduta 06/10/92</t>
  </si>
  <si>
    <t xml:space="preserve">MOLITERNI Maria Antonia </t>
  </si>
  <si>
    <t>Orlando.Americano.Sannella.Larocca</t>
  </si>
  <si>
    <t>via Cervellino,49</t>
  </si>
  <si>
    <t>4/5/'53</t>
  </si>
  <si>
    <t>Via Cervellino,43</t>
  </si>
  <si>
    <t>proprietà condominiale</t>
  </si>
  <si>
    <t>resid.ann.agricolo</t>
  </si>
  <si>
    <t>resid.deposito</t>
  </si>
  <si>
    <t>contr. a Basilio Giuseppe propr.di 1/3</t>
  </si>
  <si>
    <t xml:space="preserve"> BASILIO Giuseppe</t>
  </si>
  <si>
    <t>via Cervellino,63</t>
  </si>
  <si>
    <t>via  S.Giovanni,13</t>
  </si>
  <si>
    <t>via Castello,24</t>
  </si>
  <si>
    <t>11/10/'33</t>
  </si>
  <si>
    <t xml:space="preserve"> Via Cervellino, 45</t>
  </si>
  <si>
    <t>29/6/'08</t>
  </si>
  <si>
    <t>via Cervellino,123</t>
  </si>
  <si>
    <t>85/a-b-c</t>
  </si>
  <si>
    <t>Saluzzi Assunta</t>
  </si>
  <si>
    <t>Saluzzi Belvedere</t>
  </si>
  <si>
    <t>Saluzzi Immacolata</t>
  </si>
  <si>
    <t>De Felice Nicola S.</t>
  </si>
  <si>
    <t>Eredi Paolucci</t>
  </si>
  <si>
    <t>Smaldone Filomena</t>
  </si>
  <si>
    <t>abitazione+deposito</t>
  </si>
  <si>
    <t>Corbo Clemente</t>
  </si>
  <si>
    <t>Giganti Nicola</t>
  </si>
  <si>
    <t>Evangelista Benedetto</t>
  </si>
  <si>
    <t>Numero Comp.</t>
  </si>
  <si>
    <t>Indirizzo unità a                contributo</t>
  </si>
  <si>
    <t>prot. delega</t>
  </si>
  <si>
    <t>via Umberto,18</t>
  </si>
  <si>
    <t xml:space="preserve"> Via Cervellino, 62</t>
  </si>
  <si>
    <t>Via Cervellino,115</t>
  </si>
  <si>
    <t xml:space="preserve"> Via Cervellino</t>
  </si>
  <si>
    <t>unica casa in Oppido</t>
  </si>
  <si>
    <t xml:space="preserve"> Vico III Cervellino, 14</t>
  </si>
  <si>
    <t xml:space="preserve"> Via  San Giovanni, 22</t>
  </si>
  <si>
    <t xml:space="preserve"> Via Cervellino, 139</t>
  </si>
  <si>
    <t xml:space="preserve"> Via Cervellino, 121</t>
  </si>
  <si>
    <t xml:space="preserve"> Via San Giovanni, 10</t>
  </si>
  <si>
    <t xml:space="preserve"> Via 7 Dolori</t>
  </si>
  <si>
    <t xml:space="preserve"> Via S. Michele</t>
  </si>
  <si>
    <t xml:space="preserve"> Via Umberto, 96</t>
  </si>
  <si>
    <t xml:space="preserve"> Vico Piazza, 3</t>
  </si>
  <si>
    <t xml:space="preserve"> Vico VI Umberto, 2</t>
  </si>
  <si>
    <t xml:space="preserve"> Via Umberto, 114</t>
  </si>
  <si>
    <t xml:space="preserve"> Vico I Garibaldi,  2</t>
  </si>
  <si>
    <t xml:space="preserve"> Via Umberto, 126</t>
  </si>
  <si>
    <t xml:space="preserve"> Via Umberto, 118</t>
  </si>
  <si>
    <t xml:space="preserve"> Via I Garibaldi, 8</t>
  </si>
  <si>
    <t xml:space="preserve"> Via Sette Dolori, 25</t>
  </si>
  <si>
    <t xml:space="preserve"> Via Garibaldi, 56</t>
  </si>
  <si>
    <t xml:space="preserve">BLASI Biagio </t>
  </si>
  <si>
    <t xml:space="preserve">DI MARE Michele </t>
  </si>
  <si>
    <t xml:space="preserve">SESTA Michele </t>
  </si>
  <si>
    <t xml:space="preserve"> Via Fuori Porta, 71</t>
  </si>
  <si>
    <t xml:space="preserve"> Via Fuori Porta, 75</t>
  </si>
  <si>
    <t xml:space="preserve"> Via Fuori Porta,73</t>
  </si>
  <si>
    <t xml:space="preserve"> Via Fuori Porta, 87</t>
  </si>
  <si>
    <t xml:space="preserve"> Via Fuori Porta, 91</t>
  </si>
  <si>
    <t>PETRILLO Nicola (Petrillo maria)</t>
  </si>
  <si>
    <t>Smaldone Domenico</t>
  </si>
  <si>
    <t>Via Roma, 71</t>
  </si>
  <si>
    <t>Via Bari,</t>
  </si>
  <si>
    <t>Smaldone Gerardo</t>
  </si>
  <si>
    <t>Via Bari, 13 - Via Taranto</t>
  </si>
  <si>
    <t>Via Bari, 20</t>
  </si>
  <si>
    <t>Via Bari, 15</t>
  </si>
  <si>
    <t>via Sette Dolori,50</t>
  </si>
  <si>
    <t>via S. Michele,27</t>
  </si>
  <si>
    <t>27/12/'19</t>
  </si>
  <si>
    <t>via S. Michele,27-29</t>
  </si>
  <si>
    <t>resid. e ann.agric.</t>
  </si>
  <si>
    <t>resid.e ann.agr.</t>
  </si>
  <si>
    <t>II residenza</t>
  </si>
  <si>
    <t xml:space="preserve">GIARDINELLI Michele </t>
  </si>
  <si>
    <t>vico Garibaldi</t>
  </si>
  <si>
    <t>MARONE Giuseppe</t>
  </si>
  <si>
    <t>era Emigrato in Francia</t>
  </si>
  <si>
    <t>via Garibaldi-via Umberto</t>
  </si>
  <si>
    <t>DE BONIS Gerardo</t>
  </si>
  <si>
    <t>DI MARE Francesca</t>
  </si>
  <si>
    <t>LANCELLOTTI Leonardo</t>
  </si>
  <si>
    <t>7/10/'28</t>
  </si>
  <si>
    <t>Cimadomo Nicola</t>
  </si>
  <si>
    <t>MANCUSO Antonia Maria (ere. Francesco G.)</t>
  </si>
  <si>
    <t>erede di manniello Nicola</t>
  </si>
  <si>
    <t>provenienza da Mancuso Francesco</t>
  </si>
  <si>
    <t>via fuori porta ,105</t>
  </si>
  <si>
    <t>EVANGELISTA Teresa(ered.PepeAntonio)</t>
  </si>
  <si>
    <t>21/12/'21</t>
  </si>
  <si>
    <t>ViaMoncenisio22 Cesano Maderno(Mi)</t>
  </si>
  <si>
    <t>CorsoTorino,4-Pinerolo</t>
  </si>
  <si>
    <t xml:space="preserve"> Vico I Cervellino, 4-9-11-6</t>
  </si>
  <si>
    <t>1/10/'15</t>
  </si>
  <si>
    <t>MAGLIONE Rocco</t>
  </si>
  <si>
    <t>AMATO Maria</t>
  </si>
  <si>
    <t>via S.Michele,25</t>
  </si>
  <si>
    <t>vico I Cervellino</t>
  </si>
  <si>
    <t>5/4/'17</t>
  </si>
  <si>
    <t>a) 50 punti NON ALLOGGIATO</t>
  </si>
  <si>
    <t xml:space="preserve">RAMUNNO Michele </t>
  </si>
  <si>
    <t xml:space="preserve">AVIGLIANO Giovina </t>
  </si>
  <si>
    <t>VIOLA Maria (deceduta)</t>
  </si>
  <si>
    <t>vico Cervellino</t>
  </si>
  <si>
    <t>unità 7-SCIARAFFIA Vito</t>
  </si>
  <si>
    <t>via Umberto,28</t>
  </si>
  <si>
    <t xml:space="preserve">  Via San Giovanni,43</t>
  </si>
  <si>
    <t xml:space="preserve">EREDI  LANCELLOTTI  Antonio </t>
  </si>
  <si>
    <t xml:space="preserve">  unica casa e ann.</t>
  </si>
  <si>
    <t>SALERNO</t>
  </si>
  <si>
    <t>VIA PIO IX°</t>
  </si>
  <si>
    <t>VIA S. DE PILATO</t>
  </si>
  <si>
    <t>VICO 2° MONASTERO</t>
  </si>
  <si>
    <t>D'Acunto Giulia ed altri</t>
  </si>
  <si>
    <t>via Nuova,23</t>
  </si>
  <si>
    <t xml:space="preserve">  Via Ospedale,47</t>
  </si>
  <si>
    <t>4/11/'93</t>
  </si>
  <si>
    <t>residente dal 1950 al 1993</t>
  </si>
  <si>
    <t xml:space="preserve">BOVIO Maddalena </t>
  </si>
  <si>
    <t xml:space="preserve">  03/01/1936 </t>
  </si>
  <si>
    <t>Via E.Gianturco,63</t>
  </si>
  <si>
    <t xml:space="preserve"> Via S. Michele,70</t>
  </si>
  <si>
    <t>resid.depos.</t>
  </si>
  <si>
    <t>IUNNISSI  Donato (Giganti Angela15/06/14)</t>
  </si>
  <si>
    <t xml:space="preserve">BASILIO DE LUCA Benedetto </t>
  </si>
  <si>
    <t>Oppido</t>
  </si>
  <si>
    <t>Via G. Lamponio</t>
  </si>
  <si>
    <t>Via Rossa, Pietragalla</t>
  </si>
  <si>
    <t>Via Cervellino, 3</t>
  </si>
  <si>
    <t>C.da Medica</t>
  </si>
  <si>
    <t xml:space="preserve">Via </t>
  </si>
  <si>
    <t>Via C. Marx</t>
  </si>
  <si>
    <t>Giganti  Antonia Rosaria</t>
  </si>
  <si>
    <t>Iunnissi Maria</t>
  </si>
  <si>
    <t>Sciaraffia Canio</t>
  </si>
  <si>
    <t xml:space="preserve">Tamburrino Antonio </t>
  </si>
  <si>
    <t xml:space="preserve">Grimaldi Benedetto </t>
  </si>
  <si>
    <t xml:space="preserve">EVANGELISTA  Rocco Michele </t>
  </si>
  <si>
    <t xml:space="preserve">GRECO Giuseppe </t>
  </si>
  <si>
    <t xml:space="preserve">PETRUZZI Domenica </t>
  </si>
  <si>
    <t xml:space="preserve">IUNNISSI Teresa </t>
  </si>
  <si>
    <t>Data di nascita</t>
  </si>
  <si>
    <t>PEPE Donato</t>
  </si>
  <si>
    <t>CASALE Maria  Donata</t>
  </si>
  <si>
    <t>LANCELLOTTI  Donato</t>
  </si>
  <si>
    <t>BOCHICCHIO  Donato</t>
  </si>
  <si>
    <t>MANCUSO Donato</t>
  </si>
  <si>
    <t>MARONE Donato Antonio</t>
  </si>
  <si>
    <t>BASILIO DE LUCA Donato</t>
  </si>
  <si>
    <t>MARTINO Rocco</t>
  </si>
  <si>
    <t>LANCELLOTTI Rocco</t>
  </si>
  <si>
    <t>VIOLA Saverio</t>
  </si>
  <si>
    <t>FASCIANI Maria Grazia</t>
  </si>
  <si>
    <t>DE BONIS Maria Donata</t>
  </si>
  <si>
    <t>DI PIERRA Rosa</t>
  </si>
  <si>
    <t>PIETRAPERTOSA Donato</t>
  </si>
  <si>
    <t>17/3/'36</t>
  </si>
  <si>
    <t>via Unità D'Italia,50</t>
  </si>
  <si>
    <t>resid. e ann.agr.</t>
  </si>
  <si>
    <t>4/3/'88</t>
  </si>
  <si>
    <t>erede Marone Maria Elisabetta</t>
  </si>
  <si>
    <t>Via Ionio 34 Potenza</t>
  </si>
  <si>
    <t>Via Cervellino  121</t>
  </si>
  <si>
    <t>donata LANCELLOTTI Maria Antonietta</t>
  </si>
  <si>
    <t>12/5/'55</t>
  </si>
  <si>
    <t>Milano-viale Monza,130</t>
  </si>
  <si>
    <t>donata nel 1997 alla nipote</t>
  </si>
  <si>
    <t>via Fuori Porta,151</t>
  </si>
  <si>
    <t>via Balestrieri,37</t>
  </si>
  <si>
    <t>eredi i 4 figli: SIMONE Antonio</t>
  </si>
  <si>
    <t>ha il requisito</t>
  </si>
  <si>
    <t>via 7 dolori,64</t>
  </si>
  <si>
    <t>erede SCELSI Canio (ferdinando)</t>
  </si>
  <si>
    <t>MUSCIO Michele</t>
  </si>
  <si>
    <t>eredi BALSAMO(Rocco Donato)</t>
  </si>
  <si>
    <t>DE ROSA Donatello (da roccomaria)</t>
  </si>
  <si>
    <t>Importo Avente Diritto EURO</t>
  </si>
  <si>
    <t>Importo Trascinato (25%) EURO</t>
  </si>
  <si>
    <t>MOLES Maria Carmela (eredi bruno)</t>
  </si>
  <si>
    <t>LANCELLOTTI Cristina(ere di Caro Agostino)</t>
  </si>
  <si>
    <t xml:space="preserve"> MANCUSO Rocco(per donazione)</t>
  </si>
  <si>
    <t>donata nel ?( donata da Mancuso Canio)</t>
  </si>
  <si>
    <t>DI MARE Maria Antonia</t>
  </si>
  <si>
    <t>LIOI Donato</t>
  </si>
  <si>
    <t>via S.Michele,82</t>
  </si>
  <si>
    <t>via S.Michele,47</t>
  </si>
  <si>
    <t>via S.Michele,53</t>
  </si>
  <si>
    <t>22/2/'25</t>
  </si>
  <si>
    <t>vico II Umberto,12</t>
  </si>
  <si>
    <t>Largo 7 Dolori,6</t>
  </si>
  <si>
    <t>via S.M.Nuova,</t>
  </si>
  <si>
    <t>via Piazza,7</t>
  </si>
  <si>
    <t>8/3/'84</t>
  </si>
  <si>
    <t>GIANNONE Giuseppe e altri</t>
  </si>
  <si>
    <t>non e' unica casa per gli erediunica casa</t>
  </si>
  <si>
    <t>non e' unica per gli eredi</t>
  </si>
  <si>
    <t>VIVE LA FIGLIA</t>
  </si>
  <si>
    <t>GILIO Giulia (DECEDUTA)</t>
  </si>
  <si>
    <t>DE FELICE Nicola (DECEDUTO) eredi?</t>
  </si>
  <si>
    <t>Potenza Maria Michela (DECEDUTA)</t>
  </si>
  <si>
    <t>LO MUTO Lucia (DECEDUTA)</t>
  </si>
  <si>
    <t>Leone Caterina (DECEDUTA)</t>
  </si>
  <si>
    <t>LEONE Gerardo (DECEDUTO)</t>
  </si>
  <si>
    <t>Calabrese Francesco DECEDUTO)</t>
  </si>
  <si>
    <t>NON ALLOGGIATO</t>
  </si>
  <si>
    <t>Mancuso Francesco (DECEDUTO)</t>
  </si>
  <si>
    <t>NON ALLOGIATI</t>
  </si>
  <si>
    <t>NON ALLOGIATO</t>
  </si>
  <si>
    <t>NON ALLOGGIATA</t>
  </si>
  <si>
    <t>B) alloggiato</t>
  </si>
  <si>
    <t>Calzaretta Michele (deceduto)</t>
  </si>
  <si>
    <t>B) ALLOGGIATO</t>
  </si>
  <si>
    <t xml:space="preserve">LANCELLOTTI Rocco </t>
  </si>
  <si>
    <t xml:space="preserve">   03/01/1940 </t>
  </si>
  <si>
    <t xml:space="preserve">  Via Umberto,39</t>
  </si>
  <si>
    <t xml:space="preserve"> -   </t>
  </si>
  <si>
    <t xml:space="preserve"> HA RISPOSTO alla COMUNICAZIONE</t>
  </si>
  <si>
    <t>2/8/'25</t>
  </si>
  <si>
    <t>via Umberto,21</t>
  </si>
  <si>
    <t>residente dal 1959 al 1996</t>
  </si>
  <si>
    <t>FASTIDIO Luigi /IACONIELLO Vita Gerarda</t>
  </si>
  <si>
    <t>Forenza</t>
  </si>
  <si>
    <t xml:space="preserve"> Vico 1° Cervellino, 12</t>
  </si>
  <si>
    <t>dal 1964al luglio 1990-'91/'92</t>
  </si>
  <si>
    <t xml:space="preserve">IUNNISSI Domenico e PETRUZZI </t>
  </si>
  <si>
    <t xml:space="preserve">   25/12/1922  </t>
  </si>
  <si>
    <t xml:space="preserve"> HA RISPOSTO ALLA COMUNICAZIONE</t>
  </si>
  <si>
    <t xml:space="preserve">RAGONE Maria Carmela </t>
  </si>
  <si>
    <t xml:space="preserve">  29/07/1921 </t>
  </si>
  <si>
    <t xml:space="preserve">  Via Umberto,41</t>
  </si>
  <si>
    <t>26/9/'83</t>
  </si>
  <si>
    <t xml:space="preserve">LANCELLOTTI Rosa </t>
  </si>
  <si>
    <t>29/9/'39</t>
  </si>
  <si>
    <t>via Umberto,27</t>
  </si>
  <si>
    <t>D'ACUNTO Francesco Donato</t>
  </si>
  <si>
    <t>1/2/'26</t>
  </si>
  <si>
    <t>Via Umberto 9</t>
  </si>
  <si>
    <t>via Umberto,9</t>
  </si>
  <si>
    <t>II res. e ann.</t>
  </si>
  <si>
    <t>non era residente l'80</t>
  </si>
  <si>
    <t>MARTINO Rosaria erede Basilio Maria A.</t>
  </si>
  <si>
    <t>Via Bernina 8 -Cesano Maderno</t>
  </si>
  <si>
    <t xml:space="preserve">Via Umberto 77 </t>
  </si>
  <si>
    <t>resicenza</t>
  </si>
  <si>
    <t>40/11/05/90</t>
  </si>
  <si>
    <t xml:space="preserve">comproprietaria con le sorelle </t>
  </si>
  <si>
    <t>NAPPI Maria A. NON RESIDENTE</t>
  </si>
  <si>
    <t xml:space="preserve">  02/02/1920</t>
  </si>
  <si>
    <t>via Nazionale 44-Tolve</t>
  </si>
  <si>
    <t xml:space="preserve"> Via Umberto,59-61</t>
  </si>
  <si>
    <t>residente nell'80 -vive c/o la casa del figlio</t>
  </si>
  <si>
    <t>PAFUNDI Michele</t>
  </si>
  <si>
    <t>9/9/'40</t>
  </si>
  <si>
    <t>via Roma,87</t>
  </si>
  <si>
    <t xml:space="preserve"> Via Umberto,19-47</t>
  </si>
  <si>
    <t>rich. Per seconda casa</t>
  </si>
  <si>
    <t>POLIDORO Nicola ed eredi</t>
  </si>
  <si>
    <t>via Pio IX°,3</t>
  </si>
  <si>
    <t>via Umberto,53</t>
  </si>
  <si>
    <t>rich. per I casa ?</t>
  </si>
  <si>
    <t xml:space="preserve">BACCELLIERE Giovanni </t>
  </si>
  <si>
    <t xml:space="preserve">  11/03/1910 </t>
  </si>
  <si>
    <t>via Umberto,37</t>
  </si>
  <si>
    <t xml:space="preserve">  Via Umberto,35</t>
  </si>
  <si>
    <t>Deceduto 27/08/97</t>
  </si>
  <si>
    <t>Baccelliere Maria/BACCELLIERE Canio</t>
  </si>
  <si>
    <t>7/7/'41</t>
  </si>
  <si>
    <t>17/3/'87</t>
  </si>
  <si>
    <t>Canio vive in Brasile</t>
  </si>
  <si>
    <t>FRISI Donato A.</t>
  </si>
  <si>
    <t xml:space="preserve">  06/05/1946 </t>
  </si>
  <si>
    <t>via Kafka,35Roma</t>
  </si>
  <si>
    <t xml:space="preserve">  Via Umberto, 47</t>
  </si>
  <si>
    <t>residente a roma</t>
  </si>
  <si>
    <t xml:space="preserve">LEONE Domenico A. </t>
  </si>
  <si>
    <t xml:space="preserve">  20/12/1952 </t>
  </si>
  <si>
    <t>Via Cavallotti 100 -Monza</t>
  </si>
  <si>
    <t xml:space="preserve"> Via Umberto,45</t>
  </si>
  <si>
    <t>MANCUSI Maria Ippolita</t>
  </si>
  <si>
    <t>Via Gramsci 27</t>
  </si>
  <si>
    <t>via Umberto,13</t>
  </si>
  <si>
    <t>acquistata in data 16/02/1990</t>
  </si>
  <si>
    <t>FIDANZA Maria Caterina</t>
  </si>
  <si>
    <t>31/1/'04</t>
  </si>
  <si>
    <t>via Umberto,35</t>
  </si>
  <si>
    <t>eredi:BILANCIA Anna Maria ed altri</t>
  </si>
  <si>
    <t>PAOLUCCI Eufemia         (Milite Carlo)</t>
  </si>
  <si>
    <t>Via Roncolo 53-Gambettola(FO)</t>
  </si>
  <si>
    <t xml:space="preserve">Via Umberto </t>
  </si>
  <si>
    <t>unica casa a Oppido L.</t>
  </si>
  <si>
    <t>DE LUCA Benedetto</t>
  </si>
  <si>
    <t>MANGIAMELE (Angiolillo Giovanni)</t>
  </si>
  <si>
    <t>MARONE Nicola</t>
  </si>
  <si>
    <t>Via Umberto , -25</t>
  </si>
  <si>
    <t>Via Umberto ,-25</t>
  </si>
  <si>
    <t>annesso-resid.</t>
  </si>
  <si>
    <t>ZINGARO Angiolina</t>
  </si>
  <si>
    <t>TOTALE COMPARTO 15</t>
  </si>
  <si>
    <t>Lancellotti Nicola (DECEDUTO)</t>
  </si>
  <si>
    <t>D'Aponte Donato Antonio(DECEDUTO)</t>
  </si>
  <si>
    <t>Colangelo Clemente (DECEDUTO)</t>
  </si>
  <si>
    <t>B) alloggiata</t>
  </si>
  <si>
    <t>Giganti Giuliano (DECEDUTO)</t>
  </si>
  <si>
    <t>SciaraffaCanio (DECEDUTO)</t>
  </si>
  <si>
    <t xml:space="preserve">Erede Paolucci Maria </t>
  </si>
  <si>
    <t xml:space="preserve">Via Roma 16 San Vittore Olona      </t>
  </si>
  <si>
    <t>Via Ospedale 18</t>
  </si>
  <si>
    <t>7/5/'24</t>
  </si>
  <si>
    <t>via Zanardelli,2</t>
  </si>
  <si>
    <t>vedi comp.48</t>
  </si>
  <si>
    <t>Via Fuori Porta,  129</t>
  </si>
  <si>
    <t>via S.Giovanni,18</t>
  </si>
  <si>
    <t>30/3/'84</t>
  </si>
  <si>
    <t>cucina,ripost.</t>
  </si>
  <si>
    <t>MANNIELLO Nicola</t>
  </si>
  <si>
    <t>LANCELLOTTI Filomena</t>
  </si>
  <si>
    <t xml:space="preserve">SCELSI </t>
  </si>
  <si>
    <t>via Speranza-Carignano</t>
  </si>
  <si>
    <t>LIOI Porzia</t>
  </si>
  <si>
    <t>via Campanile</t>
  </si>
  <si>
    <t>11/5/'37</t>
  </si>
  <si>
    <t>43/a</t>
  </si>
  <si>
    <t>trasc</t>
  </si>
  <si>
    <t>Via Mazzini 23</t>
  </si>
  <si>
    <t>MANNIELLO Domenico</t>
  </si>
  <si>
    <t xml:space="preserve">LANCELLOTTI Maria Antonia </t>
  </si>
  <si>
    <t>43/b</t>
  </si>
  <si>
    <t>LIOI Domenico Antonio</t>
  </si>
  <si>
    <t>Via Gramsci</t>
  </si>
  <si>
    <t>Via Fuori Porta 38</t>
  </si>
  <si>
    <t>unità 11   eredi Petruzzi Immacolata</t>
  </si>
  <si>
    <t>commerciale</t>
  </si>
  <si>
    <t>LANCELLOTTI Caterina</t>
  </si>
  <si>
    <t>Roma- Via A. Avoli 2/a</t>
  </si>
  <si>
    <t>Via Garibaldi 73</t>
  </si>
  <si>
    <t>eredi BLASI Vito</t>
  </si>
  <si>
    <t>Via Pio IX°</t>
  </si>
  <si>
    <t>Via garibaldi 46</t>
  </si>
  <si>
    <t>Via Garibaldi 47</t>
  </si>
  <si>
    <t>MANCANIELLO Antonio</t>
  </si>
  <si>
    <t>Via Garibaldi 29</t>
  </si>
  <si>
    <t>Via Garibaldi 31</t>
  </si>
  <si>
    <t>Via garibaldi 51</t>
  </si>
  <si>
    <t>erede Picciani Giuseppe</t>
  </si>
  <si>
    <t>Via Gianturco 88</t>
  </si>
  <si>
    <t>casa abitata dal fratello Antonio</t>
  </si>
  <si>
    <t>Via Falcone. 30</t>
  </si>
  <si>
    <t xml:space="preserve">Via Garibaldi </t>
  </si>
  <si>
    <t>Cancellara Immacolata</t>
  </si>
  <si>
    <t>Zola Predosa-Via Risorgimento, 272</t>
  </si>
  <si>
    <t>Sassuolo - Via Pisano 59</t>
  </si>
  <si>
    <t>irreperibil,e</t>
  </si>
  <si>
    <t>proprietario di altra abitazione</t>
  </si>
  <si>
    <t>Martino Michele</t>
  </si>
  <si>
    <t>Basilio Canio</t>
  </si>
  <si>
    <t>Carucci Maria Filomena</t>
  </si>
  <si>
    <t>componente portatore di handicap</t>
  </si>
  <si>
    <t xml:space="preserve"> Via Fuori Porta,97</t>
  </si>
  <si>
    <t xml:space="preserve">  Via Garibaldi,62</t>
  </si>
  <si>
    <t>PRATICHE AGRICOLE</t>
  </si>
  <si>
    <t>acquistata il 2/04/1998 da Di Caro Antonio</t>
  </si>
  <si>
    <t>Via Fuori Porta 109</t>
  </si>
  <si>
    <t xml:space="preserve">MANCUSO Francesco eredi </t>
  </si>
  <si>
    <t xml:space="preserve">è propr. per 1/4 </t>
  </si>
  <si>
    <t xml:space="preserve">  16/7/'26 </t>
  </si>
  <si>
    <t>Via S. Michele,26</t>
  </si>
  <si>
    <t>27/5/'39</t>
  </si>
  <si>
    <t xml:space="preserve">  Vico Piazza, 17-30</t>
  </si>
  <si>
    <t>via Umberto,60</t>
  </si>
  <si>
    <t>Via Roma, 9</t>
  </si>
  <si>
    <t>Via Roma, 7</t>
  </si>
  <si>
    <t>Abbasciano Grazia</t>
  </si>
  <si>
    <t>Tamburrino Michele A</t>
  </si>
  <si>
    <t>c.da Petrito</t>
  </si>
  <si>
    <t>rich.I e unica casa</t>
  </si>
  <si>
    <t>AMATO</t>
  </si>
  <si>
    <t>Eredi DE ROSA</t>
  </si>
  <si>
    <t>PARENTE Gerardo</t>
  </si>
  <si>
    <t>LANCELLOTTI</t>
  </si>
  <si>
    <t>contr.I e unica casa+ dep.</t>
  </si>
  <si>
    <t>24/3/'84</t>
  </si>
  <si>
    <t>rich.contr.I  casa</t>
  </si>
  <si>
    <t>20/10/'83</t>
  </si>
  <si>
    <t>MANNIELLO Donato Antonio</t>
  </si>
  <si>
    <t>rich. contr. II casa</t>
  </si>
  <si>
    <t>TOTALE COMPARTO 30 b )</t>
  </si>
  <si>
    <t>TOTALE COMPARTO  85/a-b-c</t>
  </si>
  <si>
    <t xml:space="preserve">5/10/'59  </t>
  </si>
  <si>
    <t>DE LUCA Benedetto - RAGONE Angela R-</t>
  </si>
  <si>
    <t>TOTALE COMPARTO  49/ a-b-c</t>
  </si>
  <si>
    <t>TOTALE COMPARTO   18</t>
  </si>
  <si>
    <t>TOTALE COMPARTO 5</t>
  </si>
  <si>
    <t>TOTALE COMPARTO6</t>
  </si>
  <si>
    <t>TOTALE COMPARTO 7</t>
  </si>
  <si>
    <t>TOTALE COMPARTO 76/c</t>
  </si>
  <si>
    <t>TOTALE COMPARTO 80</t>
  </si>
  <si>
    <t>via Fuori Porta,147</t>
  </si>
  <si>
    <t xml:space="preserve"> Via Fuori Porta,151</t>
  </si>
  <si>
    <t>unica casa(24mq)</t>
  </si>
  <si>
    <t xml:space="preserve">  Vico 3° Cervellino,15-2</t>
  </si>
  <si>
    <t xml:space="preserve">  Vico 3° Cervellino,46</t>
  </si>
  <si>
    <t>MALATESTA Pasquale</t>
  </si>
  <si>
    <t>depos.-cantina</t>
  </si>
  <si>
    <t>vico Piazza, 15</t>
  </si>
  <si>
    <t>deceduto 1/7/'98-coniuge trasferitasi a Castiglione olona(VA) Via Montello, 41</t>
  </si>
  <si>
    <t>via S. Michele,33</t>
  </si>
  <si>
    <t>Via F. Giannone 6</t>
  </si>
  <si>
    <t>vico V° Umberto, 45</t>
  </si>
  <si>
    <t>via Pio XI 29/a,Seveso</t>
  </si>
  <si>
    <t>Via Appia, 28</t>
  </si>
  <si>
    <t>eredi Evangelista</t>
  </si>
  <si>
    <t>Giganti Maria</t>
  </si>
  <si>
    <t>Potenza Antonio</t>
  </si>
  <si>
    <t>De Rosa Antonio</t>
  </si>
  <si>
    <t>Via del Popolo, 62</t>
  </si>
  <si>
    <t>Via Cervellino 25-17-29</t>
  </si>
  <si>
    <t>Scelsi Francesco</t>
  </si>
  <si>
    <t>Via Balestrieri, 4</t>
  </si>
  <si>
    <t>via S.Remo,39-Potenza</t>
  </si>
  <si>
    <t xml:space="preserve">  Via Nuova,3</t>
  </si>
  <si>
    <t>casa abitata dalla figlia</t>
  </si>
  <si>
    <t xml:space="preserve">LA ROCCA Annita </t>
  </si>
  <si>
    <t xml:space="preserve">  13/05/1942  </t>
  </si>
  <si>
    <t>Abriola</t>
  </si>
  <si>
    <t>via Val Padana 5- Empoli</t>
  </si>
  <si>
    <t>Vico 2° Umberto,7</t>
  </si>
  <si>
    <t>non residente</t>
  </si>
  <si>
    <t xml:space="preserve">  18/12/1932 </t>
  </si>
  <si>
    <t>via I° Umberto,10</t>
  </si>
  <si>
    <t xml:space="preserve"> Via Nuova,11</t>
  </si>
  <si>
    <t>resid.e annessi.</t>
  </si>
  <si>
    <t xml:space="preserve"> Via Nuova,7</t>
  </si>
  <si>
    <t>acquistata in data 30/08/1984</t>
  </si>
  <si>
    <t xml:space="preserve">MARTINO Maddalena </t>
  </si>
  <si>
    <t xml:space="preserve">  04/11/1926 </t>
  </si>
  <si>
    <t xml:space="preserve"> Via Nuova,35</t>
  </si>
  <si>
    <t>GRIECO Gaetano</t>
  </si>
  <si>
    <t>Via Nuova 66</t>
  </si>
  <si>
    <t>Via Nuova 9</t>
  </si>
  <si>
    <t>acquistata in data 15/05/2001</t>
  </si>
  <si>
    <t>PAOLUCCI Giuseppe</t>
  </si>
  <si>
    <t>24/9/'36</t>
  </si>
  <si>
    <t>ann. Agricolo</t>
  </si>
  <si>
    <t>15/3/'84</t>
  </si>
  <si>
    <t>BEVILACQUA Carmine</t>
  </si>
  <si>
    <t>17/09/1896</t>
  </si>
  <si>
    <t>Vico 2° Umberto</t>
  </si>
  <si>
    <t>via Nuova,79</t>
  </si>
  <si>
    <t>via Nuova,93</t>
  </si>
  <si>
    <t>resid.e annesso</t>
  </si>
  <si>
    <t>Manniello Maria Antonia</t>
  </si>
  <si>
    <t>Via Campanile 62</t>
  </si>
  <si>
    <t>abitazione -dep.</t>
  </si>
  <si>
    <t>residenza- non resid.</t>
  </si>
  <si>
    <t>Dusseldorf Germania</t>
  </si>
  <si>
    <t>donazione-1996</t>
  </si>
  <si>
    <t>Largo sette dolori</t>
  </si>
  <si>
    <t>via Nuova,73</t>
  </si>
  <si>
    <t>30/3/'28</t>
  </si>
  <si>
    <t>via Pio IX,3</t>
  </si>
  <si>
    <t xml:space="preserve"> Via Nuova,61</t>
  </si>
  <si>
    <t>via Nuova,71</t>
  </si>
  <si>
    <t>via Nuova,35</t>
  </si>
  <si>
    <t>via Nuova,43</t>
  </si>
  <si>
    <t>residenza+commerciale</t>
  </si>
  <si>
    <t xml:space="preserve"> Via Nuova,43</t>
  </si>
  <si>
    <t>6/6/'32</t>
  </si>
  <si>
    <t>via Gioberti,12</t>
  </si>
  <si>
    <t>via Nuova,15</t>
  </si>
  <si>
    <t xml:space="preserve">  02/09/1932 </t>
  </si>
  <si>
    <t>PUNTEGGIO COMPARTO    - Lettera A - B   PUNTI  25</t>
  </si>
  <si>
    <t>PUNTEGGIO COMPARTO    - Lettera A - B   PUNTI 10</t>
  </si>
  <si>
    <t>PUNTEGGIO COMPARTO    - Lettera A - B   PUNTI  5</t>
  </si>
  <si>
    <t>DI NISI Nicola ed altri</t>
  </si>
  <si>
    <t>Via Zanardelli 38</t>
  </si>
  <si>
    <t>Via balestrieri</t>
  </si>
  <si>
    <t>erede il figlio Rocco Antonio</t>
  </si>
  <si>
    <t/>
  </si>
  <si>
    <t xml:space="preserve">ha altra casa comp.64-66 </t>
  </si>
  <si>
    <t>18/9/'43</t>
  </si>
  <si>
    <t>via del Carroccio,4-bCinisello B.(Mi)</t>
  </si>
  <si>
    <t>vive a Cinisello Balsamo</t>
  </si>
  <si>
    <t xml:space="preserve"> Vico 1° Cervellino,39</t>
  </si>
  <si>
    <t>9/5/'90</t>
  </si>
  <si>
    <t>Dichiarazione sostitutiva dell'atto di notorietà</t>
  </si>
  <si>
    <t>via P.Nenni,24Marcaria MN</t>
  </si>
  <si>
    <t xml:space="preserve">  Via Sette Dolori,49</t>
  </si>
  <si>
    <t xml:space="preserve">  Via Sette Dolori,28-40</t>
  </si>
  <si>
    <t>resid.-legnaia</t>
  </si>
  <si>
    <t xml:space="preserve"> Via 7 Dolori,24</t>
  </si>
  <si>
    <t>via 7 Dolori,48</t>
  </si>
  <si>
    <t>MASSARO Rocco</t>
  </si>
  <si>
    <t>Via Fuori Porta, 30</t>
  </si>
  <si>
    <t>Via Fuori Porta 30</t>
  </si>
  <si>
    <t>SANNELLA Vito</t>
  </si>
  <si>
    <t>Via Racioppi 8</t>
  </si>
  <si>
    <t>Via Fuori Porta 58</t>
  </si>
  <si>
    <t>non è alloggiato</t>
  </si>
  <si>
    <t>MARONE Canio</t>
  </si>
  <si>
    <t>Via Gramsci 90</t>
  </si>
  <si>
    <t>Via Garibaldi</t>
  </si>
  <si>
    <t>Via Vitt. Emanuele 8</t>
  </si>
  <si>
    <t>Via Garibaldi 21</t>
  </si>
  <si>
    <t>SESTA Michele</t>
  </si>
  <si>
    <t>Via Garibaldi 27</t>
  </si>
  <si>
    <t>comp. Portatore handicap</t>
  </si>
  <si>
    <t>MARTINO Giulia</t>
  </si>
  <si>
    <t>Via Roma 85</t>
  </si>
  <si>
    <t>Via Garibaldi 23</t>
  </si>
  <si>
    <t>CERVELLINO Francesco</t>
  </si>
  <si>
    <t>Via Garibaldi 35</t>
  </si>
  <si>
    <t>Totale Cont. Aventi diritto in Euro</t>
  </si>
  <si>
    <t>Totale Cont. Trascinati in Euro</t>
  </si>
  <si>
    <t>TOTALE aventi diritto/trascinati</t>
  </si>
  <si>
    <t>TOTALE COMPARTO 42</t>
  </si>
  <si>
    <t>TOTALE COMPARTO 30a)</t>
  </si>
  <si>
    <t>TOTALE COMPARTO 64/66b</t>
  </si>
  <si>
    <t>TOTALE COMPARTO 66</t>
  </si>
  <si>
    <t>TOTALE COMPARTO 71/A</t>
  </si>
  <si>
    <t>TOTALE COMPARTO 45</t>
  </si>
  <si>
    <t>TOTALE COMPARTO 40</t>
  </si>
  <si>
    <t>TOTALE COMPARTO 70</t>
  </si>
  <si>
    <t>TOTALE COMPARTO 11</t>
  </si>
  <si>
    <t>TOTALE COMPARTO 39</t>
  </si>
  <si>
    <t>TOTALE COMPARTO 54</t>
  </si>
  <si>
    <t>TOTALE COMPARTO 26/A1-A2-A3</t>
  </si>
  <si>
    <t>TOTALE COMPARTO 3</t>
  </si>
  <si>
    <t>TOTALE COMPARTO 22-a</t>
  </si>
  <si>
    <t>TOTALE COMPARTO 43/a 43/b</t>
  </si>
  <si>
    <t>TOTALE COMPARTO 13</t>
  </si>
  <si>
    <t>TOTALE COMPARTO 46</t>
  </si>
  <si>
    <t>TOTALE COMPARTO 48</t>
  </si>
  <si>
    <t xml:space="preserve">LEONE Maddalena </t>
  </si>
  <si>
    <t xml:space="preserve">MARTINO Giulia Maria </t>
  </si>
  <si>
    <t xml:space="preserve">MARONE Canio </t>
  </si>
  <si>
    <t xml:space="preserve">CERVELLINO Anna Rosa </t>
  </si>
  <si>
    <t>non alloggiato</t>
  </si>
  <si>
    <t>De luca Canio-eredi Lancellotti Maria</t>
  </si>
  <si>
    <t>Via Fuori Porta, 103</t>
  </si>
  <si>
    <t>La Padula Raffaele</t>
  </si>
  <si>
    <t>Pace Paolo</t>
  </si>
  <si>
    <t xml:space="preserve">Via S. Pertini, </t>
  </si>
  <si>
    <t>Via Manin 3</t>
  </si>
  <si>
    <t>fabb. Rurale</t>
  </si>
  <si>
    <t>6/5/90-28/5/91</t>
  </si>
  <si>
    <t>non alloggiata</t>
  </si>
  <si>
    <t>C.da Monte Orfani</t>
  </si>
  <si>
    <t>Via Vitt. Emanuele 35</t>
  </si>
  <si>
    <t>fabb. rurale</t>
  </si>
  <si>
    <t>247/5.6.90</t>
  </si>
  <si>
    <t>Via Roma 61</t>
  </si>
  <si>
    <t>Basile Antonio</t>
  </si>
  <si>
    <t>Via Pio IX°, 3</t>
  </si>
  <si>
    <t>Amato Michele</t>
  </si>
  <si>
    <t>Via Gianturcvo, 30</t>
  </si>
  <si>
    <t>Pepe Vincenzo</t>
  </si>
  <si>
    <t>Via Magenta, 5</t>
  </si>
  <si>
    <t>Basile Michele</t>
  </si>
  <si>
    <t>C.sa Gianturco</t>
  </si>
  <si>
    <t>Tamburrino Saverio</t>
  </si>
  <si>
    <t>Via Neruda, 3</t>
  </si>
  <si>
    <t>c.da Scanzano</t>
  </si>
  <si>
    <t>D'aponte Teresa</t>
  </si>
  <si>
    <t>D'Aponte Vito</t>
  </si>
  <si>
    <t>Via neruda, 1</t>
  </si>
  <si>
    <t>c.da Annunziata</t>
  </si>
  <si>
    <t>Via Gianturco, 7</t>
  </si>
  <si>
    <t>De Martino Domenica</t>
  </si>
  <si>
    <t>Via Gianturco, 32</t>
  </si>
  <si>
    <t>Torrent Erika Francisca</t>
  </si>
  <si>
    <t>Santiago</t>
  </si>
  <si>
    <t>c.da Masseria Notaro</t>
  </si>
  <si>
    <t>Di  Mare Sandro</t>
  </si>
  <si>
    <t xml:space="preserve">  26/11/1933 </t>
  </si>
  <si>
    <t xml:space="preserve">  21/02/1920 </t>
  </si>
  <si>
    <t xml:space="preserve">  19/04/1935 </t>
  </si>
  <si>
    <t xml:space="preserve">  04/08/1905 </t>
  </si>
  <si>
    <t xml:space="preserve">  01/02/1915 </t>
  </si>
  <si>
    <t xml:space="preserve">  05/10/1934 </t>
  </si>
  <si>
    <t xml:space="preserve">  17/08/1918 </t>
  </si>
  <si>
    <t xml:space="preserve">  23/07/1903 </t>
  </si>
  <si>
    <t xml:space="preserve">  24/08/1929 </t>
  </si>
  <si>
    <t xml:space="preserve">  28/07/1927 </t>
  </si>
  <si>
    <t xml:space="preserve">  24/04/1921 </t>
  </si>
  <si>
    <t xml:space="preserve">  02/03/1927 </t>
  </si>
  <si>
    <t xml:space="preserve">  29/08/1907 </t>
  </si>
  <si>
    <t xml:space="preserve">  12/07/1942 </t>
  </si>
  <si>
    <t xml:space="preserve">  15/05/1938 </t>
  </si>
  <si>
    <t xml:space="preserve">  03/03/1921 </t>
  </si>
  <si>
    <t>residenza-depos.</t>
  </si>
  <si>
    <t xml:space="preserve">  14/09/1901 </t>
  </si>
  <si>
    <t xml:space="preserve">  24/12/1918 </t>
  </si>
  <si>
    <t xml:space="preserve">  20/08/1938 </t>
  </si>
  <si>
    <t xml:space="preserve">   09/12/1917 </t>
  </si>
  <si>
    <t>TOTALE COMPARTO 68</t>
  </si>
  <si>
    <t>TOTALE COMPARTO 67</t>
  </si>
  <si>
    <t>TOTALE COMPARTO 65</t>
  </si>
  <si>
    <t>TOTALE COMPARTO 24/A</t>
  </si>
  <si>
    <t xml:space="preserve">ORLANDO Domenico </t>
  </si>
  <si>
    <t xml:space="preserve">MARTINO Antonio erede </t>
  </si>
  <si>
    <t>20/11/'64</t>
  </si>
  <si>
    <t>c.da Cappella</t>
  </si>
  <si>
    <t>via Nuova,37</t>
  </si>
  <si>
    <t>04/08/'92</t>
  </si>
  <si>
    <t>MANCUSI Antonietta e figlie</t>
  </si>
  <si>
    <t>1/6/'36</t>
  </si>
  <si>
    <t>via Nuova,29</t>
  </si>
  <si>
    <t>Martino Leonardo - deceduto</t>
  </si>
  <si>
    <t>unica casa-vive a casa della figlia in MI</t>
  </si>
  <si>
    <t>PROVENZALE  Anna Maria</t>
  </si>
  <si>
    <t>via Nuova,27</t>
  </si>
  <si>
    <t xml:space="preserve">  Via Nuova,27</t>
  </si>
  <si>
    <t>Manniello Antonio - deceduto</t>
  </si>
  <si>
    <t xml:space="preserve">BACCELLIERE Beatrice </t>
  </si>
  <si>
    <t xml:space="preserve"> Via Nuova,49 </t>
  </si>
  <si>
    <t xml:space="preserve">  Via nuova,49-65,67</t>
  </si>
  <si>
    <t>in più è propr. Per 1/4 di una piccola casa</t>
  </si>
  <si>
    <t>unica casa ?</t>
  </si>
  <si>
    <t xml:space="preserve">PICCIANI Domenico </t>
  </si>
  <si>
    <t xml:space="preserve">  11/11/1911 </t>
  </si>
  <si>
    <t xml:space="preserve">  Via Nuova,17</t>
  </si>
  <si>
    <t xml:space="preserve">  05/03/1923 </t>
  </si>
  <si>
    <t xml:space="preserve">  Via Nuova, 57</t>
  </si>
  <si>
    <t>06/12/'84</t>
  </si>
  <si>
    <t>MARTINO Nicola delega DELUCA B.</t>
  </si>
  <si>
    <t xml:space="preserve">   13/03/1937 </t>
  </si>
  <si>
    <t>Castellammare di Stabia - Largo Pozzano</t>
  </si>
  <si>
    <t xml:space="preserve">  Via Nuova,29</t>
  </si>
  <si>
    <t>frate a Napoli- vive la sorella Maddalena</t>
  </si>
  <si>
    <t>CANCELLARA Giovanni</t>
  </si>
  <si>
    <t>16/9/'09</t>
  </si>
  <si>
    <t>Via Bari 47</t>
  </si>
  <si>
    <t>vive a casa del figlio</t>
  </si>
  <si>
    <t>CERVELLINO Nicola</t>
  </si>
  <si>
    <t>21/12/'37</t>
  </si>
  <si>
    <t>via Togliatti,5</t>
  </si>
  <si>
    <t>via Nuova,63</t>
  </si>
  <si>
    <t>CALABRESE Giuseppe</t>
  </si>
  <si>
    <t>17/5/'19</t>
  </si>
  <si>
    <t>22/6/'90</t>
  </si>
  <si>
    <t>provenienza da Baccelliere M.Immacolata</t>
  </si>
  <si>
    <t>via Umberto,41            via Manzoni,11                Via Monastero 34</t>
  </si>
  <si>
    <t>BACCELLIERE Donato Antonio</t>
  </si>
  <si>
    <t>Via Serrano 12 - Torino</t>
  </si>
  <si>
    <t>Via Nuova,83</t>
  </si>
  <si>
    <t>Emigrato a Torino</t>
  </si>
  <si>
    <t>CALABRESE Donato FU ROCCO</t>
  </si>
  <si>
    <t>PUNTEGGIO COMPARTO    - Lettera A - B   PUNTI   115</t>
  </si>
  <si>
    <t xml:space="preserve">  01/03/1942 </t>
  </si>
  <si>
    <t>Via Locantore sn</t>
  </si>
  <si>
    <t xml:space="preserve">  Via Nuova,33</t>
  </si>
  <si>
    <t xml:space="preserve">LANCELLOTTI Gerardo </t>
  </si>
  <si>
    <t xml:space="preserve">LANCELLOTTI Giovanni </t>
  </si>
  <si>
    <t xml:space="preserve">SANNELLA Nicola </t>
  </si>
  <si>
    <t xml:space="preserve">SCELSI Antonio </t>
  </si>
  <si>
    <t xml:space="preserve">LIOI Maria Teresa </t>
  </si>
  <si>
    <t>altro fabb. Comp. 66</t>
  </si>
  <si>
    <t>Via Pio IX° 33</t>
  </si>
  <si>
    <t xml:space="preserve"> Corbo Maria Teresa</t>
  </si>
  <si>
    <t xml:space="preserve"> SantuarioBelvedere</t>
  </si>
  <si>
    <t xml:space="preserve">  Via Sette Dolori, 7</t>
  </si>
  <si>
    <t>Genzano</t>
  </si>
  <si>
    <t>95/18.05.90</t>
  </si>
  <si>
    <t>Fidanza Pasquale(usufruttuario)</t>
  </si>
  <si>
    <t>idem</t>
  </si>
  <si>
    <t>idem come sopra</t>
  </si>
  <si>
    <t>Fidanza Donato(proprietario)</t>
  </si>
  <si>
    <t>Grimaldi Giulia</t>
  </si>
  <si>
    <t>totale comparto   9</t>
  </si>
  <si>
    <t xml:space="preserve">  Via Garibaldi,8/10</t>
  </si>
  <si>
    <t>Via Cervellino, 23</t>
  </si>
  <si>
    <t xml:space="preserve"> Via Sette Dolori,49</t>
  </si>
  <si>
    <t xml:space="preserve"> Via Sette Dolori,27</t>
  </si>
  <si>
    <t xml:space="preserve"> Vico 1° Garibaldi,1</t>
  </si>
  <si>
    <t xml:space="preserve"> Via Sette Dolori,45</t>
  </si>
  <si>
    <t xml:space="preserve"> Via  Sette Dolori,14</t>
  </si>
  <si>
    <t>PUNTEGGIO COMPARTO    - Lettera A - B   PUNTI   200</t>
  </si>
  <si>
    <t>TOTOALE COMP.1</t>
  </si>
  <si>
    <t>B</t>
  </si>
  <si>
    <t>NAPPI Rocco</t>
  </si>
  <si>
    <t>AVIGLIANO Rocco</t>
  </si>
  <si>
    <t>MANCUSI Rocco</t>
  </si>
  <si>
    <t>b)</t>
  </si>
  <si>
    <t>unica casa</t>
  </si>
  <si>
    <t>via Aia Vecchia,Castellina Marittima 17(PI)</t>
  </si>
  <si>
    <t>via Aia Vecchia,Castellina Marittima (PI)</t>
  </si>
  <si>
    <t>NON HA RISPOSTO ALLA COMUNICAZIONE</t>
  </si>
  <si>
    <t>via Fuori Porta,143</t>
  </si>
  <si>
    <t>Via Sette Dolori,29</t>
  </si>
  <si>
    <t>via G.Garibaldi, 65</t>
  </si>
  <si>
    <t>via Castello,19</t>
  </si>
  <si>
    <t>PUNTEGGIO COMPARTO    - Lettera A - B   PUNTI  10</t>
  </si>
  <si>
    <t>PUNTEGGIO COMPARTO    - Lettera A - B   PUNTI  15</t>
  </si>
  <si>
    <t>PUNTEGGIO COMPARTO    - Lettera A - B   PUNTI  05</t>
  </si>
  <si>
    <t>via G.Garibaldi,38</t>
  </si>
  <si>
    <t>22/12/'84</t>
  </si>
  <si>
    <t>6/5/'88</t>
  </si>
  <si>
    <t>Vico IV° Cervellino,16</t>
  </si>
  <si>
    <t>6/2/'86</t>
  </si>
  <si>
    <t xml:space="preserve">  Via Garibaldi,30-32</t>
  </si>
  <si>
    <t>II casa</t>
  </si>
  <si>
    <t>27/12/'80</t>
  </si>
  <si>
    <t>resid.deposito.</t>
  </si>
  <si>
    <t>via G.Garibaldi,25</t>
  </si>
  <si>
    <t xml:space="preserve">DE ROSA Cecilia e Adelina </t>
  </si>
  <si>
    <t>2/11/'83</t>
  </si>
  <si>
    <t>1/11/'11</t>
  </si>
  <si>
    <t>via G.Garibaldi,47</t>
  </si>
  <si>
    <t>via G.Garibaldi,40</t>
  </si>
  <si>
    <t xml:space="preserve">SANSANESE Giuseppe Antonio. </t>
  </si>
  <si>
    <t>Via Gianturco,110</t>
  </si>
  <si>
    <t>Via Garibaldi,27</t>
  </si>
  <si>
    <t>Deceduto 18/02/94</t>
  </si>
  <si>
    <t>Via C.Levi,5</t>
  </si>
  <si>
    <t>destinazione d'uso</t>
  </si>
  <si>
    <t>lettera : a)/b) ai sensi della legge n°32-</t>
  </si>
  <si>
    <t>no</t>
  </si>
  <si>
    <t>rich.contr. I casa e dep.</t>
  </si>
  <si>
    <t>residenza</t>
  </si>
  <si>
    <t>9/9/'32</t>
  </si>
  <si>
    <t>via Lisbona-Potenza</t>
  </si>
  <si>
    <t>vive c/o la sorella</t>
  </si>
  <si>
    <t>12/12/'52</t>
  </si>
  <si>
    <t>b)'</t>
  </si>
  <si>
    <t>8/2/'46</t>
  </si>
  <si>
    <t>via Monginevro-Torino</t>
  </si>
  <si>
    <t>via Gradelle,3</t>
  </si>
  <si>
    <t>LA  ROCCA  Maria Michela</t>
  </si>
  <si>
    <t>28/5/'44</t>
  </si>
  <si>
    <t>Bedizzole-Brescia</t>
  </si>
  <si>
    <t>via F.Azzari-Reggio Emilia</t>
  </si>
  <si>
    <t>erede o donazione??</t>
  </si>
  <si>
    <t>via Campanile,32</t>
  </si>
  <si>
    <t xml:space="preserve">MANNIELLO Francesco Saverio </t>
  </si>
  <si>
    <t>rich.contr.I casa</t>
  </si>
  <si>
    <t>c/da S.Germano Acerenza</t>
  </si>
  <si>
    <t>residente a Oppido in via Zanardelli</t>
  </si>
  <si>
    <t>22/2/'32</t>
  </si>
  <si>
    <t>donata nel1986la sua quota</t>
  </si>
  <si>
    <t>DE ROSA Antonio e altri eredi</t>
  </si>
  <si>
    <t>a) 25 punti</t>
  </si>
  <si>
    <t>a) 50 punti</t>
  </si>
  <si>
    <t>PUNTEGGIO COMPARTO    - Lettera A - B   PUNTI   25</t>
  </si>
  <si>
    <t xml:space="preserve">  27/04/1915 </t>
  </si>
  <si>
    <t>24/12/'80</t>
  </si>
  <si>
    <t xml:space="preserve">  01/11/1936 </t>
  </si>
  <si>
    <t xml:space="preserve">  12/12/1934 </t>
  </si>
  <si>
    <t>BASILIO Angela dona a:</t>
  </si>
  <si>
    <t>VIOLA Anna Rosa e fratelli</t>
  </si>
  <si>
    <t xml:space="preserve">   07/09/1913 </t>
  </si>
  <si>
    <t xml:space="preserve">  02/01/1940 </t>
  </si>
  <si>
    <t xml:space="preserve">  23/09/1918 </t>
  </si>
  <si>
    <t xml:space="preserve">  19/01/1921 </t>
  </si>
  <si>
    <t xml:space="preserve">  8/8/1949  </t>
  </si>
  <si>
    <t xml:space="preserve">  31/03/1954 </t>
  </si>
  <si>
    <t xml:space="preserve">  10/07/1910 </t>
  </si>
  <si>
    <t xml:space="preserve">  12/11/1930 </t>
  </si>
  <si>
    <t>unica casa in Oppido per Pasquale</t>
  </si>
  <si>
    <t xml:space="preserve">  24/08/1934 </t>
  </si>
  <si>
    <t>resid.ann.</t>
  </si>
  <si>
    <t xml:space="preserve">  26/11/1944 </t>
  </si>
  <si>
    <t xml:space="preserve">EVANGELISTA Nicola(DELUCA e VIOLA) </t>
  </si>
  <si>
    <t>BACCELLIERE Gerardo</t>
  </si>
  <si>
    <t>POLIDORO Nicola</t>
  </si>
  <si>
    <t>SPIRITO Giuseppe</t>
  </si>
  <si>
    <t>ann.</t>
  </si>
  <si>
    <t>9/7/'37</t>
  </si>
  <si>
    <t xml:space="preserve">VIOLA Maria </t>
  </si>
  <si>
    <t xml:space="preserve"> Via Nuova,26</t>
  </si>
  <si>
    <t>vico I° Umberto,2</t>
  </si>
  <si>
    <t>resid.e ann.</t>
  </si>
  <si>
    <t>15/03/'84</t>
  </si>
  <si>
    <t>DE LUCA Francesca</t>
  </si>
  <si>
    <t>Via Roma 87</t>
  </si>
  <si>
    <t>donazione in data 28/09/1968</t>
  </si>
  <si>
    <t xml:space="preserve">VIOLA Angela Rosa   - deceduta </t>
  </si>
  <si>
    <t xml:space="preserve">  19/12/1922 </t>
  </si>
  <si>
    <t>via Umberto,IGenzano</t>
  </si>
  <si>
    <t xml:space="preserve"> Via Nuova,13</t>
  </si>
  <si>
    <t xml:space="preserve">Viola </t>
  </si>
  <si>
    <t>Via Passeggiata Archeol.</t>
  </si>
  <si>
    <t xml:space="preserve">BEVILACQUA Sante </t>
  </si>
  <si>
    <t xml:space="preserve">  03/07/1936 </t>
  </si>
  <si>
    <t xml:space="preserve"> Via Nuova,1</t>
  </si>
  <si>
    <t>via Nuova,1vico II° Umberto</t>
  </si>
  <si>
    <t>macelleria nel comp. 14</t>
  </si>
  <si>
    <t xml:space="preserve">GIANNONE Rocco Michele </t>
  </si>
  <si>
    <t xml:space="preserve">  02/02/1939 </t>
  </si>
  <si>
    <t>Via S.Pertini,45</t>
  </si>
  <si>
    <t>Baccelliere Beatrice</t>
  </si>
  <si>
    <t>via sette dolori 29</t>
  </si>
  <si>
    <t>via garibaldi 42-44</t>
  </si>
  <si>
    <t>"</t>
  </si>
  <si>
    <t xml:space="preserve">via G.Garibaldi </t>
  </si>
  <si>
    <t>vico 1° Garibaldi 5-7-9</t>
  </si>
  <si>
    <t xml:space="preserve">PETRUZZI Benedetto </t>
  </si>
  <si>
    <t>via garibaldi 38</t>
  </si>
  <si>
    <t>19/11/'42</t>
  </si>
  <si>
    <t>via Romana-Firenze</t>
  </si>
  <si>
    <t xml:space="preserve"> Via S. De Pilato,19</t>
  </si>
  <si>
    <t>eredi GIGANTi (Giulia,Antonia R,Matteo,Maria I.,</t>
  </si>
  <si>
    <t>Via Zanardelli 31</t>
  </si>
  <si>
    <t>via Abdia,21-via Cervellino,12 ??</t>
  </si>
  <si>
    <t xml:space="preserve"> 2 ann.agricoli</t>
  </si>
  <si>
    <t>4403-4404</t>
  </si>
  <si>
    <t>VIOLA Nicola</t>
  </si>
  <si>
    <t>GIGANTI A.</t>
  </si>
  <si>
    <t xml:space="preserve">GIGANTI Angela </t>
  </si>
  <si>
    <t>eredi FIDANZA</t>
  </si>
  <si>
    <t>GIGANTI Gerardo(EVANGELISTA Raffaella</t>
  </si>
  <si>
    <t>7/12/'25</t>
  </si>
  <si>
    <t>via Abdia</t>
  </si>
  <si>
    <t>ann.agricolo ??</t>
  </si>
  <si>
    <t xml:space="preserve">  27/07/1940 </t>
  </si>
  <si>
    <t xml:space="preserve">  02/07/1922 </t>
  </si>
  <si>
    <t xml:space="preserve">  01/01/1903 </t>
  </si>
  <si>
    <t>Eredi Viola Maria e Antonietta ( Potenza )</t>
  </si>
  <si>
    <t xml:space="preserve">  03/03/1955 </t>
  </si>
  <si>
    <t xml:space="preserve">  08/03/1937 </t>
  </si>
  <si>
    <t xml:space="preserve">  12/01/1919 </t>
  </si>
  <si>
    <t xml:space="preserve">  07/11/1922 </t>
  </si>
  <si>
    <t xml:space="preserve">  17/07/1946 </t>
  </si>
  <si>
    <t xml:space="preserve">  08/02/1924 </t>
  </si>
  <si>
    <t xml:space="preserve">  03/06/1918 </t>
  </si>
  <si>
    <t xml:space="preserve">  02/10/1918 </t>
  </si>
  <si>
    <t xml:space="preserve">  03/07/1918 </t>
  </si>
  <si>
    <t>FASTIDIO Luigi</t>
  </si>
  <si>
    <t>via Umberto,119</t>
  </si>
  <si>
    <t xml:space="preserve">SCELSI   Rocco  Antonio </t>
  </si>
  <si>
    <t xml:space="preserve">VACCARELLA Domenico </t>
  </si>
  <si>
    <t xml:space="preserve">POLICHISO Antonio </t>
  </si>
  <si>
    <t>MASTANDREA Maria Teresa</t>
  </si>
  <si>
    <t>Via Garibaldi 60</t>
  </si>
  <si>
    <t>Via garibaldi 60</t>
  </si>
  <si>
    <t>GIGANTI Domenico</t>
  </si>
  <si>
    <t>Via E. Arena 213-Roma</t>
  </si>
  <si>
    <t>Via Garibaldi 66</t>
  </si>
  <si>
    <t>ha venduto nel 1994 a Domenico Giganti</t>
  </si>
  <si>
    <t>AVIGLIANO Rocco Donato</t>
  </si>
  <si>
    <t>Via Sette dolori 63</t>
  </si>
  <si>
    <t xml:space="preserve">AVIGLIANO Rocco </t>
  </si>
  <si>
    <t>Via Sette dolori 57</t>
  </si>
  <si>
    <t>Via sette dolori 57</t>
  </si>
  <si>
    <t>DI CARO Michele</t>
  </si>
  <si>
    <t>via sette dolori 61</t>
  </si>
  <si>
    <t>erede di DI CARO Gerardo</t>
  </si>
  <si>
    <t>MARONE Filomena</t>
  </si>
  <si>
    <t>via cervellino 3</t>
  </si>
  <si>
    <t>via sette dolori 51</t>
  </si>
  <si>
    <t xml:space="preserve">DI MARE Maria Antonia </t>
  </si>
  <si>
    <t>Via Napoli 5</t>
  </si>
  <si>
    <t>Via Racioppi 16</t>
  </si>
  <si>
    <t>via garibaldi 54</t>
  </si>
  <si>
    <t>VIOLA Maria Elisabetta</t>
  </si>
  <si>
    <t>Via garibaldi 65</t>
  </si>
  <si>
    <t>via garibaldi 50</t>
  </si>
  <si>
    <t>PIETRAPERTOSA Gerardo Pietro</t>
  </si>
  <si>
    <t>via garibaldi  55</t>
  </si>
  <si>
    <t>via garibaldi 64</t>
  </si>
  <si>
    <t>GIANNONE Maria</t>
  </si>
  <si>
    <t>Vias Zanardelli</t>
  </si>
  <si>
    <t>Pepe Michele</t>
  </si>
  <si>
    <t>C.da Cappella, 2</t>
  </si>
  <si>
    <t>Via Roma, 37</t>
  </si>
  <si>
    <t>Petrillo Angela Rosa</t>
  </si>
  <si>
    <t>Saluzzi Maria</t>
  </si>
  <si>
    <t>Via Roma 63</t>
  </si>
  <si>
    <t>Via Unità d'Italia, 19</t>
  </si>
  <si>
    <t>Via Pio IX</t>
  </si>
  <si>
    <t>Via Pio IX 1</t>
  </si>
  <si>
    <t>1a/2a/residenza+att.comm.</t>
  </si>
  <si>
    <t>De Martino Lorenzo</t>
  </si>
  <si>
    <t>Vico 2° Monastero, 4</t>
  </si>
  <si>
    <t>Provenzale Rocco</t>
  </si>
  <si>
    <t>Via Zanardelli, 46</t>
  </si>
  <si>
    <t>1a/2a/residenza+garages</t>
  </si>
  <si>
    <t>Nicolò Antonio</t>
  </si>
  <si>
    <t>Via Frat. Bandiera, 8</t>
  </si>
  <si>
    <t>Vico 2° Monastero, 1</t>
  </si>
  <si>
    <t>Giganti Raffaele Martino Amalia</t>
  </si>
  <si>
    <t>Iunnissi Antonio</t>
  </si>
  <si>
    <t>Via Ospedale, 28</t>
  </si>
  <si>
    <t>Via Manzoni, 16</t>
  </si>
  <si>
    <t>Ragone Benedetto</t>
  </si>
  <si>
    <t>Trezzo sull'Adda- Via Italia, 14</t>
  </si>
  <si>
    <t>Via Frat. Bandiera, 10</t>
  </si>
  <si>
    <t>Iquique</t>
  </si>
  <si>
    <t>Via Frat. Bandiera, 6</t>
  </si>
  <si>
    <t>Via Frat. Bandiera 6</t>
  </si>
  <si>
    <t>Malpedi Antonia Maria</t>
  </si>
  <si>
    <t>Via Nuova, 64</t>
  </si>
  <si>
    <t>Tamburrino Antonio</t>
  </si>
  <si>
    <t>Via Nuova,</t>
  </si>
  <si>
    <t>non è unica casacomproprietaria con i fratelli</t>
  </si>
  <si>
    <t>CARONNA Rosaria (DECEDUTA)</t>
  </si>
  <si>
    <t>NON E' UNICA CASA</t>
  </si>
  <si>
    <t>BASILIO Leonilda (DECEDUTA)</t>
  </si>
  <si>
    <t>TRASC</t>
  </si>
  <si>
    <t>TRASC.</t>
  </si>
  <si>
    <t>AGATIELLO Giuseppe - Rosa ECC.</t>
  </si>
  <si>
    <t>unica casa PER 1/5</t>
  </si>
  <si>
    <t xml:space="preserve"> Mancuso Francesco(DECEDUTO)</t>
  </si>
  <si>
    <t>Monaci Francescani (CIRCOLO)</t>
  </si>
  <si>
    <t>DI MARE  Salvatore (DECEDUTO)</t>
  </si>
  <si>
    <t>NON E' UNICA CASA PER GLI EREDI</t>
  </si>
  <si>
    <t>VIVE IL FIGLIO</t>
  </si>
  <si>
    <t>BACCELLIERE Nicola (DECEDUTO)</t>
  </si>
  <si>
    <t>NEGOZIO</t>
  </si>
  <si>
    <t xml:space="preserve">VIOLA Michele e ANNA </t>
  </si>
  <si>
    <t>MANCUSO Maria A. erede di MANNIELLO Giuseppe</t>
  </si>
  <si>
    <t>VEDI COMPARTO 48</t>
  </si>
  <si>
    <t>RESTAINO Vito Canio (DECEDUTO)</t>
  </si>
  <si>
    <t>LEONE Antonia Maria (moglie)</t>
  </si>
  <si>
    <t>EVANGELISTA Angela</t>
  </si>
  <si>
    <t>Via S. Pertini 22</t>
  </si>
  <si>
    <t>LANCELLOTTI Rosaria</t>
  </si>
  <si>
    <t>C.da Macchia Capraia 38 PZ</t>
  </si>
  <si>
    <t xml:space="preserve">Via Cervellino  </t>
  </si>
  <si>
    <t>acquistata il 12/10/1994</t>
  </si>
  <si>
    <t>venduta a Zotta (Roma)</t>
  </si>
  <si>
    <t>DE LUCA Antonio (Venduta)</t>
  </si>
  <si>
    <t>via Umberto,16</t>
  </si>
  <si>
    <t>eredi CALABRESE Giuseppe Antonio:</t>
  </si>
  <si>
    <t>ANGIOLILLO Maria Felicia</t>
  </si>
  <si>
    <t>Via Cervellino 41-43</t>
  </si>
  <si>
    <t>Via Cervellino 43</t>
  </si>
  <si>
    <t>20/03/'84</t>
  </si>
  <si>
    <t>GIGANTI Maria Teresa(vedi De Nuzzo)</t>
  </si>
  <si>
    <t>Via R. Scotellaro 12</t>
  </si>
  <si>
    <t>Via Castello 20</t>
  </si>
  <si>
    <t>SANNELLA Domenico ed altri</t>
  </si>
  <si>
    <t>Via Castello 26</t>
  </si>
  <si>
    <t xml:space="preserve"> Via Castello, 34-36</t>
  </si>
  <si>
    <t>vico III Cervellino,13</t>
  </si>
  <si>
    <t>non si trova nella pratica!!</t>
  </si>
  <si>
    <t xml:space="preserve"> Via Umberto, 42</t>
  </si>
  <si>
    <t xml:space="preserve"> Via Umberto, 38/42</t>
  </si>
  <si>
    <t xml:space="preserve"> Via Umberto,38/ 42</t>
  </si>
  <si>
    <t xml:space="preserve">eredi:SPIRITO Giuseppe, SPIRITO Vittoria ed altri </t>
  </si>
  <si>
    <t>24/11/'33</t>
  </si>
  <si>
    <t>Via Umberto, 38</t>
  </si>
  <si>
    <t>unica casa per Vittoria</t>
  </si>
  <si>
    <t>6/8/'37</t>
  </si>
  <si>
    <t>DE SILVESTRIS Angela Maria (deceduta)</t>
  </si>
  <si>
    <t>Erede Maglione RoccoMichele</t>
  </si>
  <si>
    <t>Via Roma 5</t>
  </si>
  <si>
    <t xml:space="preserve">   "        "</t>
  </si>
  <si>
    <t>MOLITERNO Giuseppe Donato</t>
  </si>
  <si>
    <t>Via San Michele</t>
  </si>
  <si>
    <t>Vico 5° Umberto  41</t>
  </si>
  <si>
    <t>Chieri (TO)</t>
  </si>
  <si>
    <t>Via San Michele 29</t>
  </si>
  <si>
    <t>via Duse 7-Roma</t>
  </si>
  <si>
    <t>Vico Piazza</t>
  </si>
  <si>
    <t>residenza- legnaia</t>
  </si>
  <si>
    <t>31/03/'84</t>
  </si>
  <si>
    <t>residenza-deposito</t>
  </si>
  <si>
    <t>BASILIO Donato-eredi</t>
  </si>
  <si>
    <t>rich. contr.I casa</t>
  </si>
  <si>
    <t>rich. contr. I casa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</si>
</sst>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;[Red]0"/>
    <numFmt numFmtId="172" formatCode="d/m/yy"/>
    <numFmt numFmtId="173" formatCode="&quot;L.&quot;\ #,##0"/>
    <numFmt numFmtId="174" formatCode="\€#,##0.00;\-\€#,##0.00"/>
    <numFmt numFmtId="175" formatCode="\€\ #,##0.00;\-\€\ #,##0.00"/>
    <numFmt numFmtId="176" formatCode="\€_-* #,##0_-;\€\-* #,##0_-;\€_-* &quot;-&quot;_-;_-@_-"/>
    <numFmt numFmtId="177" formatCode="\€\ #,##0;\-\€\ #,##0"/>
    <numFmt numFmtId="178" formatCode="\€_-* #,##0.00_-;\€\-* #,##0.00_-;_-* &quot;-&quot;??_-;_-@_-"/>
    <numFmt numFmtId="179" formatCode="[$-410]dddd\ d\ mmmm\ yyyy"/>
    <numFmt numFmtId="180" formatCode="dd/mm/yy;@"/>
    <numFmt numFmtId="181" formatCode="[$€-2]\ #,##0.00;[Red]\-[$€-2]\ #,##0.00"/>
    <numFmt numFmtId="182" formatCode="dd/mm/yy"/>
    <numFmt numFmtId="183" formatCode="[$-410]d\-mmm\-yy;@"/>
    <numFmt numFmtId="184" formatCode="mmm\-yyyy"/>
    <numFmt numFmtId="185" formatCode="[$-410]d\-mmm\-yyyy;@"/>
    <numFmt numFmtId="186" formatCode="[$-410]d\ mmmm\ yyyy;@"/>
  </numFmts>
  <fonts count="1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1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4" fontId="1" fillId="0" borderId="2" xfId="0" applyNumberFormat="1" applyFont="1" applyBorder="1" applyAlignment="1">
      <alignment horizontal="right"/>
    </xf>
    <xf numFmtId="182" fontId="1" fillId="0" borderId="2" xfId="0" applyNumberFormat="1" applyFont="1" applyBorder="1" applyAlignment="1">
      <alignment horizontal="right"/>
    </xf>
    <xf numFmtId="182" fontId="1" fillId="0" borderId="2" xfId="0" applyNumberFormat="1" applyFont="1" applyFill="1" applyBorder="1" applyAlignment="1">
      <alignment horizontal="right"/>
    </xf>
    <xf numFmtId="180" fontId="1" fillId="0" borderId="0" xfId="0" applyNumberFormat="1" applyFont="1" applyAlignment="1">
      <alignment/>
    </xf>
    <xf numFmtId="180" fontId="1" fillId="0" borderId="2" xfId="0" applyNumberFormat="1" applyFont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4" fontId="5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80" fontId="5" fillId="3" borderId="4" xfId="0" applyNumberFormat="1" applyFont="1" applyFill="1" applyBorder="1" applyAlignment="1">
      <alignment horizontal="center" vertical="top" wrapText="1"/>
    </xf>
    <xf numFmtId="171" fontId="5" fillId="3" borderId="4" xfId="0" applyNumberFormat="1" applyFont="1" applyFill="1" applyBorder="1" applyAlignment="1">
      <alignment horizontal="center" vertical="top" wrapText="1"/>
    </xf>
    <xf numFmtId="41" fontId="5" fillId="3" borderId="4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182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80" fontId="1" fillId="3" borderId="2" xfId="0" applyNumberFormat="1" applyFont="1" applyFill="1" applyBorder="1" applyAlignment="1">
      <alignment horizontal="right"/>
    </xf>
    <xf numFmtId="180" fontId="1" fillId="3" borderId="2" xfId="0" applyNumberFormat="1" applyFont="1" applyFill="1" applyBorder="1" applyAlignment="1">
      <alignment/>
    </xf>
    <xf numFmtId="171" fontId="1" fillId="3" borderId="2" xfId="0" applyNumberFormat="1" applyFont="1" applyFill="1" applyBorder="1" applyAlignment="1">
      <alignment/>
    </xf>
    <xf numFmtId="14" fontId="1" fillId="3" borderId="2" xfId="0" applyNumberFormat="1" applyFont="1" applyFill="1" applyBorder="1" applyAlignment="1">
      <alignment horizontal="right"/>
    </xf>
    <xf numFmtId="14" fontId="1" fillId="3" borderId="2" xfId="0" applyNumberFormat="1" applyFont="1" applyFill="1" applyBorder="1" applyAlignment="1">
      <alignment/>
    </xf>
    <xf numFmtId="41" fontId="1" fillId="3" borderId="2" xfId="0" applyNumberFormat="1" applyFont="1" applyFill="1" applyBorder="1" applyAlignment="1">
      <alignment horizontal="center"/>
    </xf>
    <xf numFmtId="178" fontId="4" fillId="2" borderId="2" xfId="0" applyNumberFormat="1" applyFont="1" applyFill="1" applyBorder="1" applyAlignment="1">
      <alignment/>
    </xf>
    <xf numFmtId="14" fontId="4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3" fontId="4" fillId="3" borderId="2" xfId="0" applyNumberFormat="1" applyFont="1" applyFill="1" applyBorder="1" applyAlignment="1">
      <alignment/>
    </xf>
    <xf numFmtId="178" fontId="6" fillId="2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4" fillId="2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6" xfId="0" applyFont="1" applyFill="1" applyBorder="1" applyAlignment="1">
      <alignment horizontal="left"/>
    </xf>
    <xf numFmtId="182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180" fontId="1" fillId="3" borderId="6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/>
    </xf>
    <xf numFmtId="171" fontId="1" fillId="3" borderId="6" xfId="0" applyNumberFormat="1" applyFont="1" applyFill="1" applyBorder="1" applyAlignment="1">
      <alignment/>
    </xf>
    <xf numFmtId="14" fontId="1" fillId="3" borderId="6" xfId="0" applyNumberFormat="1" applyFont="1" applyFill="1" applyBorder="1" applyAlignment="1">
      <alignment horizontal="right"/>
    </xf>
    <xf numFmtId="14" fontId="1" fillId="3" borderId="6" xfId="0" applyNumberFormat="1" applyFont="1" applyFill="1" applyBorder="1" applyAlignment="1">
      <alignment/>
    </xf>
    <xf numFmtId="41" fontId="1" fillId="3" borderId="6" xfId="0" applyNumberFormat="1" applyFont="1" applyFill="1" applyBorder="1" applyAlignment="1">
      <alignment horizontal="center"/>
    </xf>
    <xf numFmtId="41" fontId="1" fillId="3" borderId="7" xfId="0" applyNumberFormat="1" applyFont="1" applyFill="1" applyBorder="1" applyAlignment="1">
      <alignment horizontal="center"/>
    </xf>
    <xf numFmtId="178" fontId="6" fillId="2" borderId="7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14" fontId="4" fillId="3" borderId="2" xfId="0" applyNumberFormat="1" applyFont="1" applyFill="1" applyBorder="1" applyAlignment="1">
      <alignment horizontal="center"/>
    </xf>
    <xf numFmtId="171" fontId="5" fillId="3" borderId="3" xfId="0" applyNumberFormat="1" applyFont="1" applyFill="1" applyBorder="1" applyAlignment="1">
      <alignment horizontal="center"/>
    </xf>
    <xf numFmtId="171" fontId="5" fillId="3" borderId="1" xfId="0" applyNumberFormat="1" applyFont="1" applyFill="1" applyBorder="1" applyAlignment="1">
      <alignment horizontal="center"/>
    </xf>
    <xf numFmtId="171" fontId="5" fillId="3" borderId="9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182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180" fontId="7" fillId="3" borderId="2" xfId="0" applyNumberFormat="1" applyFont="1" applyFill="1" applyBorder="1" applyAlignment="1">
      <alignment horizontal="right"/>
    </xf>
    <xf numFmtId="180" fontId="7" fillId="3" borderId="2" xfId="0" applyNumberFormat="1" applyFont="1" applyFill="1" applyBorder="1" applyAlignment="1">
      <alignment/>
    </xf>
    <xf numFmtId="171" fontId="7" fillId="3" borderId="2" xfId="0" applyNumberFormat="1" applyFont="1" applyFill="1" applyBorder="1" applyAlignment="1">
      <alignment/>
    </xf>
    <xf numFmtId="14" fontId="7" fillId="3" borderId="2" xfId="0" applyNumberFormat="1" applyFont="1" applyFill="1" applyBorder="1" applyAlignment="1">
      <alignment horizontal="right"/>
    </xf>
    <xf numFmtId="0" fontId="7" fillId="3" borderId="2" xfId="0" applyNumberFormat="1" applyFont="1" applyFill="1" applyBorder="1" applyAlignment="1">
      <alignment/>
    </xf>
    <xf numFmtId="41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182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180" fontId="7" fillId="0" borderId="2" xfId="0" applyNumberFormat="1" applyFont="1" applyFill="1" applyBorder="1" applyAlignment="1">
      <alignment horizontal="right"/>
    </xf>
    <xf numFmtId="180" fontId="7" fillId="0" borderId="2" xfId="0" applyNumberFormat="1" applyFont="1" applyFill="1" applyBorder="1" applyAlignment="1">
      <alignment/>
    </xf>
    <xf numFmtId="171" fontId="7" fillId="0" borderId="2" xfId="0" applyNumberFormat="1" applyFont="1" applyFill="1" applyBorder="1" applyAlignment="1">
      <alignment/>
    </xf>
    <xf numFmtId="14" fontId="7" fillId="0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/>
    </xf>
    <xf numFmtId="14" fontId="4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171" fontId="7" fillId="3" borderId="3" xfId="0" applyNumberFormat="1" applyFont="1" applyFill="1" applyBorder="1" applyAlignment="1">
      <alignment horizontal="center"/>
    </xf>
    <xf numFmtId="171" fontId="7" fillId="3" borderId="1" xfId="0" applyNumberFormat="1" applyFont="1" applyFill="1" applyBorder="1" applyAlignment="1">
      <alignment horizontal="center"/>
    </xf>
    <xf numFmtId="171" fontId="7" fillId="3" borderId="9" xfId="0" applyNumberFormat="1" applyFont="1" applyFill="1" applyBorder="1" applyAlignment="1">
      <alignment horizontal="center"/>
    </xf>
    <xf numFmtId="178" fontId="4" fillId="2" borderId="10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182" fontId="4" fillId="3" borderId="2" xfId="0" applyNumberFormat="1" applyFont="1" applyFill="1" applyBorder="1" applyAlignment="1">
      <alignment horizontal="center"/>
    </xf>
    <xf numFmtId="171" fontId="8" fillId="3" borderId="3" xfId="0" applyNumberFormat="1" applyFont="1" applyFill="1" applyBorder="1" applyAlignment="1">
      <alignment horizontal="center"/>
    </xf>
    <xf numFmtId="171" fontId="8" fillId="3" borderId="1" xfId="0" applyNumberFormat="1" applyFont="1" applyFill="1" applyBorder="1" applyAlignment="1">
      <alignment horizontal="center"/>
    </xf>
    <xf numFmtId="171" fontId="8" fillId="3" borderId="9" xfId="0" applyNumberFormat="1" applyFont="1" applyFill="1" applyBorder="1" applyAlignment="1">
      <alignment horizontal="center"/>
    </xf>
    <xf numFmtId="178" fontId="6" fillId="2" borderId="3" xfId="0" applyNumberFormat="1" applyFont="1" applyFill="1" applyBorder="1" applyAlignment="1">
      <alignment/>
    </xf>
    <xf numFmtId="178" fontId="6" fillId="2" borderId="9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182" fontId="1" fillId="0" borderId="2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/>
    </xf>
    <xf numFmtId="14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 horizontal="center"/>
    </xf>
    <xf numFmtId="178" fontId="6" fillId="0" borderId="2" xfId="0" applyNumberFormat="1" applyFont="1" applyFill="1" applyBorder="1" applyAlignment="1">
      <alignment/>
    </xf>
    <xf numFmtId="171" fontId="1" fillId="3" borderId="3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/>
    </xf>
    <xf numFmtId="171" fontId="1" fillId="3" borderId="9" xfId="0" applyNumberFormat="1" applyFont="1" applyFill="1" applyBorder="1" applyAlignment="1">
      <alignment horizontal="center"/>
    </xf>
    <xf numFmtId="41" fontId="1" fillId="3" borderId="3" xfId="0" applyNumberFormat="1" applyFont="1" applyFill="1" applyBorder="1" applyAlignment="1">
      <alignment horizontal="center"/>
    </xf>
    <xf numFmtId="178" fontId="4" fillId="2" borderId="11" xfId="0" applyNumberFormat="1" applyFont="1" applyFill="1" applyBorder="1" applyAlignment="1">
      <alignment/>
    </xf>
    <xf numFmtId="178" fontId="4" fillId="2" borderId="12" xfId="0" applyNumberFormat="1" applyFont="1" applyFill="1" applyBorder="1" applyAlignment="1">
      <alignment/>
    </xf>
    <xf numFmtId="14" fontId="4" fillId="3" borderId="9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180" fontId="1" fillId="3" borderId="1" xfId="0" applyNumberFormat="1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180" fontId="1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1" fontId="5" fillId="3" borderId="15" xfId="0" applyNumberFormat="1" applyFont="1" applyFill="1" applyBorder="1" applyAlignment="1">
      <alignment horizontal="center"/>
    </xf>
    <xf numFmtId="178" fontId="6" fillId="2" borderId="8" xfId="0" applyNumberFormat="1" applyFont="1" applyFill="1" applyBorder="1" applyAlignment="1">
      <alignment/>
    </xf>
    <xf numFmtId="178" fontId="6" fillId="2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41" fontId="5" fillId="3" borderId="2" xfId="0" applyNumberFormat="1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/>
    </xf>
    <xf numFmtId="182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180" fontId="1" fillId="3" borderId="10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/>
    </xf>
    <xf numFmtId="171" fontId="1" fillId="3" borderId="10" xfId="0" applyNumberFormat="1" applyFont="1" applyFill="1" applyBorder="1" applyAlignment="1">
      <alignment/>
    </xf>
    <xf numFmtId="14" fontId="1" fillId="3" borderId="10" xfId="0" applyNumberFormat="1" applyFont="1" applyFill="1" applyBorder="1" applyAlignment="1">
      <alignment horizontal="right"/>
    </xf>
    <xf numFmtId="14" fontId="1" fillId="3" borderId="10" xfId="0" applyNumberFormat="1" applyFont="1" applyFill="1" applyBorder="1" applyAlignment="1">
      <alignment/>
    </xf>
    <xf numFmtId="41" fontId="1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182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180" fontId="9" fillId="0" borderId="2" xfId="0" applyNumberFormat="1" applyFont="1" applyFill="1" applyBorder="1" applyAlignment="1">
      <alignment horizontal="right"/>
    </xf>
    <xf numFmtId="180" fontId="9" fillId="0" borderId="2" xfId="0" applyNumberFormat="1" applyFont="1" applyFill="1" applyBorder="1" applyAlignment="1">
      <alignment/>
    </xf>
    <xf numFmtId="171" fontId="9" fillId="0" borderId="2" xfId="0" applyNumberFormat="1" applyFont="1" applyFill="1" applyBorder="1" applyAlignment="1">
      <alignment/>
    </xf>
    <xf numFmtId="14" fontId="9" fillId="0" borderId="2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 horizontal="center"/>
    </xf>
    <xf numFmtId="178" fontId="9" fillId="0" borderId="2" xfId="0" applyNumberFormat="1" applyFont="1" applyFill="1" applyBorder="1" applyAlignment="1">
      <alignment/>
    </xf>
    <xf numFmtId="14" fontId="9" fillId="0" borderId="2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1" fontId="1" fillId="3" borderId="3" xfId="0" applyNumberFormat="1" applyFont="1" applyFill="1" applyBorder="1" applyAlignment="1">
      <alignment/>
    </xf>
    <xf numFmtId="14" fontId="1" fillId="3" borderId="1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78" fontId="4" fillId="2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180" fontId="4" fillId="3" borderId="2" xfId="0" applyNumberFormat="1" applyFont="1" applyFill="1" applyBorder="1" applyAlignment="1">
      <alignment horizontal="right"/>
    </xf>
    <xf numFmtId="180" fontId="4" fillId="3" borderId="2" xfId="0" applyNumberFormat="1" applyFont="1" applyFill="1" applyBorder="1" applyAlignment="1">
      <alignment/>
    </xf>
    <xf numFmtId="171" fontId="4" fillId="3" borderId="2" xfId="0" applyNumberFormat="1" applyFont="1" applyFill="1" applyBorder="1" applyAlignment="1">
      <alignment/>
    </xf>
    <xf numFmtId="14" fontId="4" fillId="3" borderId="2" xfId="0" applyNumberFormat="1" applyFont="1" applyFill="1" applyBorder="1" applyAlignment="1">
      <alignment horizontal="right"/>
    </xf>
    <xf numFmtId="41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18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80" fontId="4" fillId="0" borderId="2" xfId="0" applyNumberFormat="1" applyFont="1" applyFill="1" applyBorder="1" applyAlignment="1">
      <alignment horizontal="right"/>
    </xf>
    <xf numFmtId="171" fontId="5" fillId="3" borderId="23" xfId="0" applyNumberFormat="1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4" fontId="1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1" fontId="1" fillId="3" borderId="2" xfId="0" applyNumberFormat="1" applyFont="1" applyFill="1" applyBorder="1" applyAlignment="1">
      <alignment/>
    </xf>
    <xf numFmtId="182" fontId="1" fillId="3" borderId="2" xfId="0" applyNumberFormat="1" applyFont="1" applyFill="1" applyBorder="1" applyAlignment="1">
      <alignment/>
    </xf>
    <xf numFmtId="41" fontId="4" fillId="3" borderId="2" xfId="0" applyNumberFormat="1" applyFont="1" applyFill="1" applyBorder="1" applyAlignment="1">
      <alignment/>
    </xf>
    <xf numFmtId="41" fontId="1" fillId="3" borderId="3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8" fontId="1" fillId="3" borderId="2" xfId="19" applyFont="1" applyFill="1" applyBorder="1" applyAlignment="1">
      <alignment/>
    </xf>
    <xf numFmtId="168" fontId="1" fillId="0" borderId="2" xfId="19" applyFont="1" applyFill="1" applyBorder="1" applyAlignment="1">
      <alignment/>
    </xf>
    <xf numFmtId="18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1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83" fontId="1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78" fontId="4" fillId="2" borderId="6" xfId="0" applyNumberFormat="1" applyFont="1" applyFill="1" applyBorder="1" applyAlignment="1">
      <alignment/>
    </xf>
    <xf numFmtId="182" fontId="4" fillId="3" borderId="6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178" fontId="4" fillId="2" borderId="24" xfId="0" applyNumberFormat="1" applyFont="1" applyFill="1" applyBorder="1" applyAlignment="1">
      <alignment/>
    </xf>
    <xf numFmtId="178" fontId="6" fillId="2" borderId="2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178" fontId="6" fillId="2" borderId="5" xfId="0" applyNumberFormat="1" applyFont="1" applyFill="1" applyBorder="1" applyAlignment="1">
      <alignment/>
    </xf>
    <xf numFmtId="178" fontId="4" fillId="2" borderId="25" xfId="0" applyNumberFormat="1" applyFont="1" applyFill="1" applyBorder="1" applyAlignment="1">
      <alignment/>
    </xf>
    <xf numFmtId="178" fontId="6" fillId="2" borderId="1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78" fontId="6" fillId="2" borderId="6" xfId="0" applyNumberFormat="1" applyFont="1" applyFill="1" applyBorder="1" applyAlignment="1">
      <alignment/>
    </xf>
    <xf numFmtId="0" fontId="1" fillId="0" borderId="2" xfId="0" applyFont="1" applyBorder="1" applyAlignment="1">
      <alignment horizontal="left"/>
    </xf>
    <xf numFmtId="182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4" fontId="4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82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80" fontId="4" fillId="3" borderId="10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/>
    </xf>
    <xf numFmtId="171" fontId="5" fillId="3" borderId="20" xfId="0" applyNumberFormat="1" applyFont="1" applyFill="1" applyBorder="1" applyAlignment="1">
      <alignment horizontal="center"/>
    </xf>
    <xf numFmtId="171" fontId="5" fillId="3" borderId="14" xfId="0" applyNumberFormat="1" applyFont="1" applyFill="1" applyBorder="1" applyAlignment="1">
      <alignment horizontal="center"/>
    </xf>
    <xf numFmtId="171" fontId="5" fillId="3" borderId="16" xfId="0" applyNumberFormat="1" applyFont="1" applyFill="1" applyBorder="1" applyAlignment="1">
      <alignment horizontal="center"/>
    </xf>
    <xf numFmtId="41" fontId="4" fillId="3" borderId="10" xfId="0" applyNumberFormat="1" applyFont="1" applyFill="1" applyBorder="1" applyAlignment="1">
      <alignment horizontal="center"/>
    </xf>
    <xf numFmtId="178" fontId="6" fillId="2" borderId="20" xfId="0" applyNumberFormat="1" applyFont="1" applyFill="1" applyBorder="1" applyAlignment="1">
      <alignment/>
    </xf>
    <xf numFmtId="178" fontId="6" fillId="2" borderId="16" xfId="0" applyNumberFormat="1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80" fontId="5" fillId="3" borderId="2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171" fontId="5" fillId="3" borderId="8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/>
    </xf>
    <xf numFmtId="182" fontId="1" fillId="3" borderId="2" xfId="0" applyNumberFormat="1" applyFont="1" applyFill="1" applyBorder="1" applyAlignment="1">
      <alignment horizontal="left"/>
    </xf>
    <xf numFmtId="180" fontId="1" fillId="3" borderId="2" xfId="0" applyNumberFormat="1" applyFont="1" applyFill="1" applyBorder="1" applyAlignment="1">
      <alignment horizontal="left"/>
    </xf>
    <xf numFmtId="182" fontId="0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8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182" fontId="4" fillId="3" borderId="1" xfId="0" applyNumberFormat="1" applyFont="1" applyFill="1" applyBorder="1" applyAlignment="1">
      <alignment horizontal="center"/>
    </xf>
    <xf numFmtId="180" fontId="1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78" fontId="4" fillId="2" borderId="1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4" borderId="0" xfId="0" applyFont="1" applyFill="1" applyAlignment="1">
      <alignment/>
    </xf>
    <xf numFmtId="18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8" fontId="6" fillId="2" borderId="1" xfId="0" applyNumberFormat="1" applyFont="1" applyFill="1" applyBorder="1" applyAlignment="1">
      <alignment/>
    </xf>
    <xf numFmtId="178" fontId="4" fillId="2" borderId="23" xfId="0" applyNumberFormat="1" applyFont="1" applyFill="1" applyBorder="1" applyAlignment="1">
      <alignment/>
    </xf>
    <xf numFmtId="14" fontId="1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80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8" fontId="5" fillId="0" borderId="8" xfId="0" applyNumberFormat="1" applyFont="1" applyFill="1" applyBorder="1" applyAlignment="1">
      <alignment/>
    </xf>
    <xf numFmtId="178" fontId="1" fillId="0" borderId="8" xfId="0" applyNumberFormat="1" applyFont="1" applyFill="1" applyBorder="1" applyAlignment="1">
      <alignment/>
    </xf>
    <xf numFmtId="178" fontId="5" fillId="0" borderId="3" xfId="0" applyNumberFormat="1" applyFont="1" applyFill="1" applyBorder="1" applyAlignment="1">
      <alignment/>
    </xf>
    <xf numFmtId="178" fontId="1" fillId="0" borderId="3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5" fillId="2" borderId="9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  <xf numFmtId="0" fontId="5" fillId="3" borderId="26" xfId="0" applyFont="1" applyFill="1" applyBorder="1" applyAlignment="1">
      <alignment horizontal="center" vertical="top" wrapText="1"/>
    </xf>
    <xf numFmtId="41" fontId="5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/>
    </xf>
    <xf numFmtId="14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14" fontId="10" fillId="3" borderId="2" xfId="0" applyNumberFormat="1" applyFont="1" applyFill="1" applyBorder="1" applyAlignment="1">
      <alignment horizontal="right"/>
    </xf>
    <xf numFmtId="14" fontId="10" fillId="3" borderId="2" xfId="0" applyNumberFormat="1" applyFont="1" applyFill="1" applyBorder="1" applyAlignment="1">
      <alignment/>
    </xf>
    <xf numFmtId="171" fontId="10" fillId="3" borderId="2" xfId="0" applyNumberFormat="1" applyFont="1" applyFill="1" applyBorder="1" applyAlignment="1">
      <alignment/>
    </xf>
    <xf numFmtId="41" fontId="10" fillId="3" borderId="2" xfId="0" applyNumberFormat="1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/>
    </xf>
    <xf numFmtId="3" fontId="11" fillId="3" borderId="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" borderId="2" xfId="0" applyFont="1" applyFill="1" applyBorder="1" applyAlignment="1">
      <alignment/>
    </xf>
    <xf numFmtId="0" fontId="10" fillId="3" borderId="2" xfId="0" applyNumberFormat="1" applyFont="1" applyFill="1" applyBorder="1" applyAlignment="1">
      <alignment/>
    </xf>
    <xf numFmtId="14" fontId="11" fillId="3" borderId="2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Alignment="1" quotePrefix="1">
      <alignment/>
    </xf>
    <xf numFmtId="178" fontId="11" fillId="0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18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80" fontId="1" fillId="2" borderId="2" xfId="0" applyNumberFormat="1" applyFont="1" applyFill="1" applyBorder="1" applyAlignment="1">
      <alignment horizontal="right"/>
    </xf>
    <xf numFmtId="180" fontId="1" fillId="2" borderId="2" xfId="0" applyNumberFormat="1" applyFont="1" applyFill="1" applyBorder="1" applyAlignment="1">
      <alignment/>
    </xf>
    <xf numFmtId="171" fontId="1" fillId="2" borderId="2" xfId="0" applyNumberFormat="1" applyFont="1" applyFill="1" applyBorder="1" applyAlignment="1">
      <alignment/>
    </xf>
    <xf numFmtId="14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/>
    </xf>
    <xf numFmtId="41" fontId="1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71" fontId="5" fillId="3" borderId="2" xfId="0" applyNumberFormat="1" applyFont="1" applyFill="1" applyBorder="1" applyAlignment="1">
      <alignment horizontal="center"/>
    </xf>
    <xf numFmtId="14" fontId="4" fillId="3" borderId="10" xfId="0" applyNumberFormat="1" applyFont="1" applyFill="1" applyBorder="1" applyAlignment="1">
      <alignment horizontal="center"/>
    </xf>
    <xf numFmtId="171" fontId="1" fillId="3" borderId="3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/>
    </xf>
    <xf numFmtId="171" fontId="1" fillId="3" borderId="9" xfId="0" applyNumberFormat="1" applyFont="1" applyFill="1" applyBorder="1" applyAlignment="1">
      <alignment horizontal="center"/>
    </xf>
    <xf numFmtId="171" fontId="5" fillId="3" borderId="3" xfId="0" applyNumberFormat="1" applyFont="1" applyFill="1" applyBorder="1" applyAlignment="1">
      <alignment horizontal="center"/>
    </xf>
    <xf numFmtId="171" fontId="5" fillId="3" borderId="1" xfId="0" applyNumberFormat="1" applyFont="1" applyFill="1" applyBorder="1" applyAlignment="1">
      <alignment horizontal="center"/>
    </xf>
    <xf numFmtId="171" fontId="5" fillId="3" borderId="9" xfId="0" applyNumberFormat="1" applyFont="1" applyFill="1" applyBorder="1" applyAlignment="1">
      <alignment horizontal="center"/>
    </xf>
    <xf numFmtId="178" fontId="6" fillId="2" borderId="3" xfId="0" applyNumberFormat="1" applyFont="1" applyFill="1" applyBorder="1" applyAlignment="1">
      <alignment/>
    </xf>
    <xf numFmtId="178" fontId="6" fillId="2" borderId="9" xfId="0" applyNumberFormat="1" applyFont="1" applyFill="1" applyBorder="1" applyAlignment="1">
      <alignment/>
    </xf>
    <xf numFmtId="171" fontId="5" fillId="3" borderId="8" xfId="0" applyNumberFormat="1" applyFont="1" applyFill="1" applyBorder="1" applyAlignment="1">
      <alignment horizontal="center"/>
    </xf>
    <xf numFmtId="171" fontId="5" fillId="3" borderId="23" xfId="0" applyNumberFormat="1" applyFont="1" applyFill="1" applyBorder="1" applyAlignment="1">
      <alignment horizontal="center"/>
    </xf>
    <xf numFmtId="171" fontId="5" fillId="3" borderId="15" xfId="0" applyNumberFormat="1" applyFont="1" applyFill="1" applyBorder="1" applyAlignment="1">
      <alignment horizontal="center"/>
    </xf>
    <xf numFmtId="178" fontId="6" fillId="2" borderId="8" xfId="0" applyNumberFormat="1" applyFont="1" applyFill="1" applyBorder="1" applyAlignment="1">
      <alignment/>
    </xf>
    <xf numFmtId="178" fontId="6" fillId="2" borderId="15" xfId="0" applyNumberFormat="1" applyFont="1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178" fontId="6" fillId="0" borderId="9" xfId="0" applyNumberFormat="1" applyFont="1" applyFill="1" applyBorder="1" applyAlignment="1">
      <alignment/>
    </xf>
    <xf numFmtId="171" fontId="7" fillId="3" borderId="3" xfId="0" applyNumberFormat="1" applyFont="1" applyFill="1" applyBorder="1" applyAlignment="1">
      <alignment horizontal="center"/>
    </xf>
    <xf numFmtId="171" fontId="7" fillId="3" borderId="1" xfId="0" applyNumberFormat="1" applyFont="1" applyFill="1" applyBorder="1" applyAlignment="1">
      <alignment horizontal="center"/>
    </xf>
    <xf numFmtId="171" fontId="7" fillId="3" borderId="9" xfId="0" applyNumberFormat="1" applyFont="1" applyFill="1" applyBorder="1" applyAlignment="1">
      <alignment horizontal="center"/>
    </xf>
    <xf numFmtId="171" fontId="8" fillId="3" borderId="3" xfId="0" applyNumberFormat="1" applyFont="1" applyFill="1" applyBorder="1" applyAlignment="1">
      <alignment horizontal="center"/>
    </xf>
    <xf numFmtId="171" fontId="8" fillId="3" borderId="1" xfId="0" applyNumberFormat="1" applyFont="1" applyFill="1" applyBorder="1" applyAlignment="1">
      <alignment horizontal="center"/>
    </xf>
    <xf numFmtId="171" fontId="8" fillId="3" borderId="9" xfId="0" applyNumberFormat="1" applyFont="1" applyFill="1" applyBorder="1" applyAlignment="1">
      <alignment horizontal="center"/>
    </xf>
    <xf numFmtId="171" fontId="1" fillId="0" borderId="3" xfId="0" applyNumberFormat="1" applyFont="1" applyFill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9" xfId="0" applyNumberFormat="1" applyFont="1" applyFill="1" applyBorder="1" applyAlignment="1">
      <alignment horizontal="center"/>
    </xf>
    <xf numFmtId="171" fontId="5" fillId="3" borderId="2" xfId="0" applyNumberFormat="1" applyFont="1" applyFill="1" applyBorder="1" applyAlignment="1">
      <alignment horizontal="center"/>
    </xf>
    <xf numFmtId="178" fontId="6" fillId="2" borderId="2" xfId="0" applyNumberFormat="1" applyFont="1" applyFill="1" applyBorder="1" applyAlignment="1">
      <alignment/>
    </xf>
    <xf numFmtId="171" fontId="6" fillId="0" borderId="3" xfId="0" applyNumberFormat="1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/>
    </xf>
    <xf numFmtId="171" fontId="6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44"/>
  <sheetViews>
    <sheetView tabSelected="1" zoomScaleSheetLayoutView="75" workbookViewId="0" topLeftCell="A105">
      <selection activeCell="E878" sqref="E878"/>
    </sheetView>
  </sheetViews>
  <sheetFormatPr defaultColWidth="9.140625" defaultRowHeight="12.75"/>
  <cols>
    <col min="1" max="1" width="7.57421875" style="62" customWidth="1"/>
    <col min="2" max="2" width="28.00390625" style="62" customWidth="1"/>
    <col min="3" max="3" width="12.140625" style="62" customWidth="1"/>
    <col min="4" max="4" width="15.00390625" style="62" customWidth="1"/>
    <col min="5" max="5" width="30.8515625" style="62" customWidth="1"/>
    <col min="6" max="6" width="27.57421875" style="62" customWidth="1"/>
    <col min="7" max="7" width="16.8515625" style="62" customWidth="1"/>
    <col min="8" max="8" width="11.7109375" style="221" customWidth="1"/>
    <col min="9" max="9" width="10.8515625" style="62" customWidth="1"/>
    <col min="10" max="10" width="10.00390625" style="62" bestFit="1" customWidth="1"/>
    <col min="11" max="11" width="10.140625" style="62" customWidth="1"/>
    <col min="12" max="12" width="11.8515625" style="62" customWidth="1"/>
    <col min="13" max="13" width="13.421875" style="222" customWidth="1"/>
    <col min="14" max="14" width="11.57421875" style="222" customWidth="1"/>
    <col min="15" max="15" width="14.28125" style="329" customWidth="1"/>
    <col min="16" max="16" width="16.421875" style="329" customWidth="1"/>
    <col min="17" max="17" width="9.140625" style="4" customWidth="1"/>
    <col min="18" max="22" width="9.140625" style="62" customWidth="1"/>
    <col min="23" max="23" width="11.8515625" style="62" customWidth="1"/>
    <col min="24" max="16384" width="9.140625" style="62" customWidth="1"/>
  </cols>
  <sheetData>
    <row r="1" spans="1:22" s="333" customFormat="1" ht="76.5">
      <c r="A1" s="37" t="s">
        <v>1863</v>
      </c>
      <c r="B1" s="37" t="s">
        <v>176</v>
      </c>
      <c r="C1" s="36" t="s">
        <v>1978</v>
      </c>
      <c r="D1" s="37" t="s">
        <v>1404</v>
      </c>
      <c r="E1" s="37" t="s">
        <v>314</v>
      </c>
      <c r="F1" s="37" t="s">
        <v>1864</v>
      </c>
      <c r="G1" s="37" t="s">
        <v>2551</v>
      </c>
      <c r="H1" s="38" t="s">
        <v>173</v>
      </c>
      <c r="I1" s="37" t="s">
        <v>320</v>
      </c>
      <c r="J1" s="39" t="s">
        <v>1865</v>
      </c>
      <c r="K1" s="37" t="s">
        <v>175</v>
      </c>
      <c r="L1" s="37" t="s">
        <v>174</v>
      </c>
      <c r="M1" s="40" t="s">
        <v>177</v>
      </c>
      <c r="N1" s="40" t="s">
        <v>1192</v>
      </c>
      <c r="O1" s="331" t="s">
        <v>2013</v>
      </c>
      <c r="P1" s="331" t="s">
        <v>2014</v>
      </c>
      <c r="Q1" s="41" t="s">
        <v>2552</v>
      </c>
      <c r="R1" s="330" t="s">
        <v>313</v>
      </c>
      <c r="S1" s="42" t="s">
        <v>2321</v>
      </c>
      <c r="T1" s="43" t="s">
        <v>2348</v>
      </c>
      <c r="U1" s="42" t="s">
        <v>2349</v>
      </c>
      <c r="V1" s="332"/>
    </row>
    <row r="2" spans="1:22" s="59" customFormat="1" ht="12.75">
      <c r="A2" s="45" t="s">
        <v>1019</v>
      </c>
      <c r="B2" s="46" t="s">
        <v>448</v>
      </c>
      <c r="C2" s="47" t="s">
        <v>74</v>
      </c>
      <c r="D2" s="45" t="s">
        <v>169</v>
      </c>
      <c r="E2" s="46" t="s">
        <v>1708</v>
      </c>
      <c r="F2" s="48" t="s">
        <v>1018</v>
      </c>
      <c r="G2" s="48" t="s">
        <v>2555</v>
      </c>
      <c r="H2" s="49" t="s">
        <v>1801</v>
      </c>
      <c r="I2" s="50">
        <v>30590</v>
      </c>
      <c r="J2" s="51">
        <v>5062</v>
      </c>
      <c r="K2" s="52">
        <v>31442</v>
      </c>
      <c r="L2" s="53">
        <v>33644</v>
      </c>
      <c r="M2" s="54">
        <v>46411798</v>
      </c>
      <c r="N2" s="54"/>
      <c r="O2" s="55">
        <f>M2/1936.27</f>
        <v>23969.69327624763</v>
      </c>
      <c r="P2" s="55">
        <f>N2/1936.27</f>
        <v>0</v>
      </c>
      <c r="Q2" s="56" t="s">
        <v>2578</v>
      </c>
      <c r="R2" s="46" t="s">
        <v>1010</v>
      </c>
      <c r="S2" s="46" t="s">
        <v>282</v>
      </c>
      <c r="T2" s="57"/>
      <c r="U2" s="16"/>
      <c r="V2" s="58"/>
    </row>
    <row r="3" spans="1:22" s="59" customFormat="1" ht="12.75">
      <c r="A3" s="45" t="s">
        <v>1019</v>
      </c>
      <c r="B3" s="46" t="s">
        <v>451</v>
      </c>
      <c r="C3" s="47" t="s">
        <v>2587</v>
      </c>
      <c r="D3" s="45" t="s">
        <v>1405</v>
      </c>
      <c r="E3" s="46" t="s">
        <v>1266</v>
      </c>
      <c r="F3" s="48" t="s">
        <v>279</v>
      </c>
      <c r="G3" s="48" t="s">
        <v>2555</v>
      </c>
      <c r="H3" s="49" t="s">
        <v>1800</v>
      </c>
      <c r="I3" s="50">
        <v>30623</v>
      </c>
      <c r="J3" s="51">
        <v>5636</v>
      </c>
      <c r="K3" s="52">
        <v>31442</v>
      </c>
      <c r="L3" s="53">
        <v>33644</v>
      </c>
      <c r="M3" s="54">
        <v>35922336</v>
      </c>
      <c r="N3" s="54"/>
      <c r="O3" s="55">
        <f>M3/1936.27</f>
        <v>18552.338258610627</v>
      </c>
      <c r="P3" s="55">
        <f>N3/1936.27</f>
        <v>0</v>
      </c>
      <c r="Q3" s="56" t="s">
        <v>2578</v>
      </c>
      <c r="R3" s="46" t="s">
        <v>1370</v>
      </c>
      <c r="S3" s="46" t="s">
        <v>282</v>
      </c>
      <c r="T3" s="57"/>
      <c r="U3" s="16"/>
      <c r="V3" s="58"/>
    </row>
    <row r="4" spans="1:22" s="59" customFormat="1" ht="12.75">
      <c r="A4" s="45" t="s">
        <v>1019</v>
      </c>
      <c r="B4" s="46" t="s">
        <v>217</v>
      </c>
      <c r="C4" s="47" t="s">
        <v>15</v>
      </c>
      <c r="D4" s="45" t="s">
        <v>1405</v>
      </c>
      <c r="E4" s="46" t="s">
        <v>1364</v>
      </c>
      <c r="F4" s="48" t="s">
        <v>1044</v>
      </c>
      <c r="G4" s="48" t="s">
        <v>2555</v>
      </c>
      <c r="H4" s="49" t="s">
        <v>1762</v>
      </c>
      <c r="I4" s="49" t="s">
        <v>802</v>
      </c>
      <c r="J4" s="51">
        <v>6482</v>
      </c>
      <c r="K4" s="52" t="s">
        <v>1045</v>
      </c>
      <c r="L4" s="52" t="s">
        <v>1046</v>
      </c>
      <c r="M4" s="54">
        <v>88839157</v>
      </c>
      <c r="N4" s="54"/>
      <c r="O4" s="55">
        <f>M4/1936.27</f>
        <v>45881.59554194405</v>
      </c>
      <c r="P4" s="55"/>
      <c r="Q4" s="60" t="s">
        <v>2519</v>
      </c>
      <c r="R4" s="46" t="s">
        <v>16</v>
      </c>
      <c r="S4" s="46" t="s">
        <v>2520</v>
      </c>
      <c r="T4" s="57"/>
      <c r="U4" s="16"/>
      <c r="V4" s="58"/>
    </row>
    <row r="5" spans="1:22" s="59" customFormat="1" ht="12.75">
      <c r="A5" s="45" t="s">
        <v>1019</v>
      </c>
      <c r="B5" s="46" t="s">
        <v>458</v>
      </c>
      <c r="C5" s="47" t="s">
        <v>340</v>
      </c>
      <c r="D5" s="45" t="s">
        <v>1405</v>
      </c>
      <c r="E5" s="46" t="s">
        <v>858</v>
      </c>
      <c r="F5" s="48" t="s">
        <v>1753</v>
      </c>
      <c r="G5" s="48" t="s">
        <v>2555</v>
      </c>
      <c r="H5" s="49" t="s">
        <v>341</v>
      </c>
      <c r="I5" s="50">
        <v>30771</v>
      </c>
      <c r="J5" s="51">
        <v>1949</v>
      </c>
      <c r="K5" s="52">
        <v>31442</v>
      </c>
      <c r="L5" s="53">
        <v>33644</v>
      </c>
      <c r="M5" s="54">
        <v>115518916</v>
      </c>
      <c r="N5" s="54"/>
      <c r="O5" s="55">
        <f>M5/1936.27</f>
        <v>59660.54114353887</v>
      </c>
      <c r="P5" s="55" t="s">
        <v>1628</v>
      </c>
      <c r="Q5" s="60" t="s">
        <v>2577</v>
      </c>
      <c r="R5" s="46" t="s">
        <v>1369</v>
      </c>
      <c r="S5" s="46" t="s">
        <v>1238</v>
      </c>
      <c r="T5" s="57"/>
      <c r="U5" s="16"/>
      <c r="V5" s="58"/>
    </row>
    <row r="6" spans="1:22" s="59" customFormat="1" ht="12.75">
      <c r="A6" s="45" t="s">
        <v>1019</v>
      </c>
      <c r="B6" s="46" t="s">
        <v>450</v>
      </c>
      <c r="C6" s="47" t="s">
        <v>1555</v>
      </c>
      <c r="D6" s="45" t="s">
        <v>1405</v>
      </c>
      <c r="E6" s="48" t="s">
        <v>184</v>
      </c>
      <c r="F6" s="48" t="s">
        <v>184</v>
      </c>
      <c r="G6" s="48" t="s">
        <v>2555</v>
      </c>
      <c r="H6" s="49" t="s">
        <v>341</v>
      </c>
      <c r="I6" s="50">
        <v>30772</v>
      </c>
      <c r="J6" s="51">
        <v>2006</v>
      </c>
      <c r="K6" s="52">
        <v>31442</v>
      </c>
      <c r="L6" s="53">
        <v>33644</v>
      </c>
      <c r="M6" s="54">
        <v>91299008</v>
      </c>
      <c r="N6" s="54"/>
      <c r="O6" s="55">
        <f aca="true" t="shared" si="0" ref="O6:P8">M6/1936.27</f>
        <v>47152.00256162622</v>
      </c>
      <c r="P6" s="55">
        <f t="shared" si="0"/>
        <v>0</v>
      </c>
      <c r="Q6" s="56" t="s">
        <v>2577</v>
      </c>
      <c r="R6" s="46"/>
      <c r="S6" s="46" t="s">
        <v>282</v>
      </c>
      <c r="T6" s="57"/>
      <c r="U6" s="16"/>
      <c r="V6" s="58"/>
    </row>
    <row r="7" spans="1:22" s="59" customFormat="1" ht="12.75">
      <c r="A7" s="45" t="s">
        <v>1019</v>
      </c>
      <c r="B7" s="46" t="s">
        <v>437</v>
      </c>
      <c r="C7" s="47" t="s">
        <v>2582</v>
      </c>
      <c r="D7" s="45" t="s">
        <v>1405</v>
      </c>
      <c r="E7" s="48" t="s">
        <v>280</v>
      </c>
      <c r="F7" s="48" t="s">
        <v>280</v>
      </c>
      <c r="G7" s="48" t="s">
        <v>2555</v>
      </c>
      <c r="H7" s="49">
        <v>29582</v>
      </c>
      <c r="I7" s="50">
        <v>30771</v>
      </c>
      <c r="J7" s="51">
        <v>1913</v>
      </c>
      <c r="K7" s="52">
        <v>31442</v>
      </c>
      <c r="L7" s="53">
        <v>33644</v>
      </c>
      <c r="M7" s="54">
        <v>73800935</v>
      </c>
      <c r="N7" s="54"/>
      <c r="O7" s="55">
        <f t="shared" si="0"/>
        <v>38115.00204000475</v>
      </c>
      <c r="P7" s="55">
        <f t="shared" si="0"/>
        <v>0</v>
      </c>
      <c r="Q7" s="56" t="s">
        <v>2578</v>
      </c>
      <c r="R7" s="46"/>
      <c r="S7" s="46" t="s">
        <v>2520</v>
      </c>
      <c r="T7" s="57"/>
      <c r="U7" s="16"/>
      <c r="V7" s="58"/>
    </row>
    <row r="8" spans="1:22" s="59" customFormat="1" ht="12.75">
      <c r="A8" s="45" t="s">
        <v>1019</v>
      </c>
      <c r="B8" s="46" t="s">
        <v>457</v>
      </c>
      <c r="C8" s="47">
        <v>11362</v>
      </c>
      <c r="D8" s="45" t="s">
        <v>1405</v>
      </c>
      <c r="E8" s="46" t="s">
        <v>2569</v>
      </c>
      <c r="F8" s="46" t="s">
        <v>2569</v>
      </c>
      <c r="G8" s="48" t="s">
        <v>2555</v>
      </c>
      <c r="H8" s="49"/>
      <c r="I8" s="50">
        <v>31022</v>
      </c>
      <c r="J8" s="51">
        <v>6480</v>
      </c>
      <c r="K8" s="52">
        <v>31442</v>
      </c>
      <c r="L8" s="53">
        <v>33644</v>
      </c>
      <c r="M8" s="54">
        <v>128244928</v>
      </c>
      <c r="N8" s="54"/>
      <c r="O8" s="55">
        <f t="shared" si="0"/>
        <v>66232.97783883446</v>
      </c>
      <c r="P8" s="55">
        <f t="shared" si="0"/>
        <v>0</v>
      </c>
      <c r="Q8" s="56" t="s">
        <v>2519</v>
      </c>
      <c r="R8" s="46"/>
      <c r="S8" s="46" t="s">
        <v>2520</v>
      </c>
      <c r="T8" s="57"/>
      <c r="U8" s="16"/>
      <c r="V8" s="58"/>
    </row>
    <row r="9" spans="1:22" s="59" customFormat="1" ht="12.75">
      <c r="A9" s="45" t="s">
        <v>1019</v>
      </c>
      <c r="B9" s="46" t="s">
        <v>452</v>
      </c>
      <c r="C9" s="47" t="s">
        <v>2588</v>
      </c>
      <c r="D9" s="45" t="s">
        <v>1405</v>
      </c>
      <c r="E9" s="48" t="s">
        <v>278</v>
      </c>
      <c r="F9" s="48" t="s">
        <v>278</v>
      </c>
      <c r="G9" s="48" t="s">
        <v>415</v>
      </c>
      <c r="H9" s="49" t="s">
        <v>1799</v>
      </c>
      <c r="I9" s="50">
        <v>30770</v>
      </c>
      <c r="J9" s="51">
        <v>1870</v>
      </c>
      <c r="K9" s="52">
        <v>31442</v>
      </c>
      <c r="L9" s="53">
        <v>33644</v>
      </c>
      <c r="M9" s="54">
        <v>125564040</v>
      </c>
      <c r="N9" s="54"/>
      <c r="O9" s="55">
        <f>M9/1936.27</f>
        <v>64848.41473554824</v>
      </c>
      <c r="P9" s="61"/>
      <c r="Q9" s="56" t="s">
        <v>2578</v>
      </c>
      <c r="R9" s="46" t="s">
        <v>1759</v>
      </c>
      <c r="S9" s="46" t="s">
        <v>7</v>
      </c>
      <c r="T9" s="57"/>
      <c r="U9" s="16"/>
      <c r="V9" s="58"/>
    </row>
    <row r="10" spans="1:22" s="59" customFormat="1" ht="12.75">
      <c r="A10" s="45" t="s">
        <v>1019</v>
      </c>
      <c r="B10" s="46" t="s">
        <v>722</v>
      </c>
      <c r="C10" s="47"/>
      <c r="D10" s="45" t="s">
        <v>1405</v>
      </c>
      <c r="E10" s="46"/>
      <c r="F10" s="48" t="s">
        <v>854</v>
      </c>
      <c r="G10" s="48" t="s">
        <v>1063</v>
      </c>
      <c r="H10" s="49" t="s">
        <v>1762</v>
      </c>
      <c r="I10" s="50">
        <v>30770</v>
      </c>
      <c r="J10" s="51">
        <v>1866</v>
      </c>
      <c r="K10" s="52">
        <v>31442</v>
      </c>
      <c r="L10" s="53">
        <v>33644</v>
      </c>
      <c r="M10" s="54"/>
      <c r="N10" s="54">
        <v>12142058</v>
      </c>
      <c r="O10" s="55">
        <f>M10/1936.27</f>
        <v>0</v>
      </c>
      <c r="P10" s="55">
        <f>N10/1936.27</f>
        <v>6270.849623244692</v>
      </c>
      <c r="Q10" s="60" t="s">
        <v>2519</v>
      </c>
      <c r="R10" s="46"/>
      <c r="S10" s="46"/>
      <c r="T10" s="57"/>
      <c r="U10" s="16"/>
      <c r="V10" s="58"/>
    </row>
    <row r="11" spans="1:22" s="59" customFormat="1" ht="12.75">
      <c r="A11" s="45" t="s">
        <v>1019</v>
      </c>
      <c r="B11" s="46" t="s">
        <v>1770</v>
      </c>
      <c r="C11" s="47" t="s">
        <v>1410</v>
      </c>
      <c r="D11" s="45"/>
      <c r="E11" s="46"/>
      <c r="F11" s="48" t="s">
        <v>1632</v>
      </c>
      <c r="G11" s="48" t="s">
        <v>2555</v>
      </c>
      <c r="H11" s="49" t="s">
        <v>1771</v>
      </c>
      <c r="I11" s="50"/>
      <c r="J11" s="51"/>
      <c r="K11" s="52"/>
      <c r="L11" s="53"/>
      <c r="M11" s="54"/>
      <c r="N11" s="54">
        <v>35665971</v>
      </c>
      <c r="O11" s="55">
        <f aca="true" t="shared" si="1" ref="O11:P15">M11/1936.27</f>
        <v>0</v>
      </c>
      <c r="P11" s="55">
        <f t="shared" si="1"/>
        <v>18419.936785675553</v>
      </c>
      <c r="Q11" s="56" t="s">
        <v>2519</v>
      </c>
      <c r="R11" s="46" t="s">
        <v>1772</v>
      </c>
      <c r="S11" s="46"/>
      <c r="T11" s="57"/>
      <c r="U11" s="16"/>
      <c r="V11" s="58"/>
    </row>
    <row r="12" spans="1:22" s="59" customFormat="1" ht="12.75">
      <c r="A12" s="45" t="s">
        <v>1019</v>
      </c>
      <c r="B12" s="46" t="s">
        <v>1027</v>
      </c>
      <c r="C12" s="47"/>
      <c r="D12" s="45"/>
      <c r="E12" s="46"/>
      <c r="F12" s="48"/>
      <c r="G12" s="48" t="s">
        <v>1527</v>
      </c>
      <c r="H12" s="49"/>
      <c r="I12" s="50"/>
      <c r="J12" s="51"/>
      <c r="K12" s="52"/>
      <c r="L12" s="53"/>
      <c r="M12" s="54"/>
      <c r="N12" s="54"/>
      <c r="O12" s="55">
        <f t="shared" si="1"/>
        <v>0</v>
      </c>
      <c r="P12" s="55">
        <f t="shared" si="1"/>
        <v>0</v>
      </c>
      <c r="Q12" s="56" t="s">
        <v>587</v>
      </c>
      <c r="R12" s="46" t="s">
        <v>1028</v>
      </c>
      <c r="S12" s="46"/>
      <c r="T12" s="57"/>
      <c r="U12" s="16"/>
      <c r="V12" s="58"/>
    </row>
    <row r="13" spans="1:22" s="59" customFormat="1" ht="12.75">
      <c r="A13" s="45" t="s">
        <v>1019</v>
      </c>
      <c r="B13" s="46" t="s">
        <v>1029</v>
      </c>
      <c r="C13" s="47"/>
      <c r="D13" s="45"/>
      <c r="E13" s="46"/>
      <c r="F13" s="48"/>
      <c r="G13" s="48" t="s">
        <v>1021</v>
      </c>
      <c r="H13" s="49"/>
      <c r="I13" s="50"/>
      <c r="J13" s="51"/>
      <c r="K13" s="52"/>
      <c r="L13" s="53"/>
      <c r="M13" s="54"/>
      <c r="N13" s="54">
        <v>4515791</v>
      </c>
      <c r="O13" s="55">
        <f t="shared" si="1"/>
        <v>0</v>
      </c>
      <c r="P13" s="55">
        <f t="shared" si="1"/>
        <v>2332.2114167962113</v>
      </c>
      <c r="Q13" s="56" t="s">
        <v>587</v>
      </c>
      <c r="R13" s="46"/>
      <c r="S13" s="46"/>
      <c r="T13" s="57"/>
      <c r="U13" s="16"/>
      <c r="V13" s="58"/>
    </row>
    <row r="14" spans="1:22" ht="12.75">
      <c r="A14" s="45" t="s">
        <v>1019</v>
      </c>
      <c r="B14" s="46" t="s">
        <v>1030</v>
      </c>
      <c r="C14" s="47"/>
      <c r="D14" s="45"/>
      <c r="E14" s="46"/>
      <c r="F14" s="48"/>
      <c r="G14" s="48" t="s">
        <v>2555</v>
      </c>
      <c r="H14" s="49"/>
      <c r="I14" s="50"/>
      <c r="J14" s="51"/>
      <c r="K14" s="52"/>
      <c r="L14" s="53"/>
      <c r="M14" s="54"/>
      <c r="N14" s="54">
        <v>20481437</v>
      </c>
      <c r="O14" s="55">
        <f t="shared" si="1"/>
        <v>0</v>
      </c>
      <c r="P14" s="55">
        <f t="shared" si="1"/>
        <v>10577.779441916675</v>
      </c>
      <c r="Q14" s="56"/>
      <c r="R14" s="46" t="s">
        <v>624</v>
      </c>
      <c r="S14" s="46"/>
      <c r="T14" s="57"/>
      <c r="U14" s="16"/>
      <c r="V14" s="58"/>
    </row>
    <row r="15" spans="1:22" s="65" customFormat="1" ht="13.5" thickBot="1">
      <c r="A15" s="45" t="s">
        <v>1019</v>
      </c>
      <c r="B15" s="46" t="s">
        <v>460</v>
      </c>
      <c r="C15" s="47" t="s">
        <v>2591</v>
      </c>
      <c r="D15" s="45" t="s">
        <v>1405</v>
      </c>
      <c r="E15" s="46" t="s">
        <v>1405</v>
      </c>
      <c r="F15" s="48" t="s">
        <v>1065</v>
      </c>
      <c r="G15" s="48" t="s">
        <v>1536</v>
      </c>
      <c r="H15" s="49"/>
      <c r="I15" s="50">
        <v>30894</v>
      </c>
      <c r="J15" s="51"/>
      <c r="K15" s="52">
        <v>31442</v>
      </c>
      <c r="L15" s="53">
        <v>33644</v>
      </c>
      <c r="M15" s="54">
        <v>53268775</v>
      </c>
      <c r="N15" s="54">
        <v>23296662</v>
      </c>
      <c r="O15" s="63">
        <f t="shared" si="1"/>
        <v>27511.026354795562</v>
      </c>
      <c r="P15" s="63">
        <f t="shared" si="1"/>
        <v>12031.721815655874</v>
      </c>
      <c r="Q15" s="60" t="s">
        <v>2519</v>
      </c>
      <c r="R15" s="64" t="s">
        <v>1761</v>
      </c>
      <c r="S15" s="46"/>
      <c r="T15" s="57"/>
      <c r="U15" s="16"/>
      <c r="V15" s="58"/>
    </row>
    <row r="16" spans="1:22" s="65" customFormat="1" ht="13.5" thickTop="1">
      <c r="A16" s="66" t="s">
        <v>1019</v>
      </c>
      <c r="B16" s="64" t="s">
        <v>1760</v>
      </c>
      <c r="C16" s="67"/>
      <c r="D16" s="66"/>
      <c r="E16" s="64"/>
      <c r="F16" s="68"/>
      <c r="G16" s="68"/>
      <c r="H16" s="69"/>
      <c r="I16" s="70"/>
      <c r="J16" s="71"/>
      <c r="K16" s="72"/>
      <c r="L16" s="73"/>
      <c r="M16" s="74"/>
      <c r="N16" s="75"/>
      <c r="O16" s="76">
        <f>O2+O3+O4+O5+O6+O7+O8+O9</f>
        <v>364412.5653963549</v>
      </c>
      <c r="P16" s="76">
        <f>P10+P11+P13+P14+P15</f>
        <v>49632.499083289</v>
      </c>
      <c r="Q16" s="77"/>
      <c r="R16" s="64"/>
      <c r="S16" s="64"/>
      <c r="T16" s="78"/>
      <c r="U16" s="16"/>
      <c r="V16" s="58"/>
    </row>
    <row r="17" spans="1:22" s="65" customFormat="1" ht="12.75">
      <c r="A17" s="45"/>
      <c r="B17" s="46"/>
      <c r="C17" s="47"/>
      <c r="D17" s="79" t="s">
        <v>750</v>
      </c>
      <c r="E17" s="46"/>
      <c r="F17" s="48"/>
      <c r="G17" s="48"/>
      <c r="H17" s="49"/>
      <c r="I17" s="50"/>
      <c r="J17" s="51"/>
      <c r="K17" s="369" t="s">
        <v>2222</v>
      </c>
      <c r="L17" s="370"/>
      <c r="M17" s="371"/>
      <c r="N17" s="54"/>
      <c r="O17" s="61">
        <v>414045.07</v>
      </c>
      <c r="P17" s="55"/>
      <c r="Q17" s="60"/>
      <c r="R17" s="46"/>
      <c r="S17" s="46"/>
      <c r="T17" s="57"/>
      <c r="U17" s="16"/>
      <c r="V17" s="58"/>
    </row>
    <row r="18" spans="1:22" s="65" customFormat="1" ht="12.75">
      <c r="A18" s="83" t="s">
        <v>315</v>
      </c>
      <c r="B18" s="84" t="s">
        <v>1985</v>
      </c>
      <c r="C18" s="85" t="s">
        <v>2659</v>
      </c>
      <c r="D18" s="83" t="s">
        <v>1405</v>
      </c>
      <c r="E18" s="86" t="s">
        <v>1795</v>
      </c>
      <c r="F18" s="86" t="s">
        <v>1795</v>
      </c>
      <c r="G18" s="86" t="s">
        <v>2555</v>
      </c>
      <c r="H18" s="87">
        <v>29703</v>
      </c>
      <c r="I18" s="88">
        <v>30894</v>
      </c>
      <c r="J18" s="89">
        <v>4408</v>
      </c>
      <c r="K18" s="90">
        <v>31006</v>
      </c>
      <c r="L18" s="91"/>
      <c r="M18" s="92">
        <v>88891112</v>
      </c>
      <c r="N18" s="92"/>
      <c r="O18" s="55">
        <f>M18/1936.27</f>
        <v>45908.42806013624</v>
      </c>
      <c r="P18" s="55">
        <f>N18/1936.27</f>
        <v>0</v>
      </c>
      <c r="Q18" s="56" t="s">
        <v>2578</v>
      </c>
      <c r="R18" s="84" t="s">
        <v>463</v>
      </c>
      <c r="S18" s="84" t="s">
        <v>2520</v>
      </c>
      <c r="T18" s="93"/>
      <c r="U18" s="16"/>
      <c r="V18" s="16"/>
    </row>
    <row r="19" spans="1:22" s="65" customFormat="1" ht="12.75">
      <c r="A19" s="83" t="s">
        <v>315</v>
      </c>
      <c r="B19" s="84" t="s">
        <v>2490</v>
      </c>
      <c r="C19" s="85" t="s">
        <v>50</v>
      </c>
      <c r="D19" s="83" t="s">
        <v>1405</v>
      </c>
      <c r="E19" s="86" t="s">
        <v>607</v>
      </c>
      <c r="F19" s="86" t="s">
        <v>607</v>
      </c>
      <c r="G19" s="86" t="s">
        <v>55</v>
      </c>
      <c r="H19" s="87">
        <v>29703</v>
      </c>
      <c r="I19" s="88">
        <v>30894</v>
      </c>
      <c r="J19" s="89"/>
      <c r="K19" s="90">
        <v>31006</v>
      </c>
      <c r="L19" s="91"/>
      <c r="M19" s="92"/>
      <c r="N19" s="92"/>
      <c r="O19" s="55">
        <v>41378.61</v>
      </c>
      <c r="P19" s="55">
        <v>3569.84</v>
      </c>
      <c r="Q19" s="56" t="s">
        <v>2578</v>
      </c>
      <c r="R19" s="84" t="s">
        <v>463</v>
      </c>
      <c r="S19" s="84" t="s">
        <v>2520</v>
      </c>
      <c r="T19" s="93"/>
      <c r="U19" s="16"/>
      <c r="V19" s="16"/>
    </row>
    <row r="20" spans="1:22" s="65" customFormat="1" ht="12.75">
      <c r="A20" s="94" t="s">
        <v>315</v>
      </c>
      <c r="B20" s="58" t="s">
        <v>2736</v>
      </c>
      <c r="C20" s="95" t="s">
        <v>44</v>
      </c>
      <c r="D20" s="94" t="s">
        <v>1405</v>
      </c>
      <c r="E20" s="96" t="s">
        <v>630</v>
      </c>
      <c r="F20" s="96" t="s">
        <v>630</v>
      </c>
      <c r="G20" s="96" t="s">
        <v>2555</v>
      </c>
      <c r="H20" s="97"/>
      <c r="I20" s="98">
        <v>30894</v>
      </c>
      <c r="J20" s="99">
        <v>4408</v>
      </c>
      <c r="K20" s="100">
        <v>31006</v>
      </c>
      <c r="L20" s="101" t="s">
        <v>615</v>
      </c>
      <c r="M20" s="102">
        <v>86226112</v>
      </c>
      <c r="N20" s="102"/>
      <c r="O20" s="103">
        <f>M20/1936.27</f>
        <v>44532.07042406276</v>
      </c>
      <c r="P20" s="103">
        <f>N20/1936.27</f>
        <v>0</v>
      </c>
      <c r="Q20" s="104" t="s">
        <v>2519</v>
      </c>
      <c r="R20" s="58"/>
      <c r="S20" s="58" t="s">
        <v>2737</v>
      </c>
      <c r="T20" s="105"/>
      <c r="U20" s="16"/>
      <c r="V20" s="16"/>
    </row>
    <row r="21" spans="1:22" s="65" customFormat="1" ht="12.75">
      <c r="A21" s="83" t="s">
        <v>315</v>
      </c>
      <c r="B21" s="84" t="s">
        <v>2488</v>
      </c>
      <c r="C21" s="85" t="s">
        <v>46</v>
      </c>
      <c r="D21" s="83" t="s">
        <v>1405</v>
      </c>
      <c r="E21" s="86" t="s">
        <v>629</v>
      </c>
      <c r="F21" s="86" t="s">
        <v>1662</v>
      </c>
      <c r="G21" s="86" t="s">
        <v>2555</v>
      </c>
      <c r="H21" s="87"/>
      <c r="I21" s="88">
        <v>30894</v>
      </c>
      <c r="J21" s="89"/>
      <c r="K21" s="90">
        <v>31006</v>
      </c>
      <c r="L21" s="91"/>
      <c r="M21" s="92"/>
      <c r="N21" s="92"/>
      <c r="O21" s="55">
        <v>39635.64</v>
      </c>
      <c r="P21" s="55">
        <f>N21/1936.27</f>
        <v>0</v>
      </c>
      <c r="Q21" s="56" t="s">
        <v>2519</v>
      </c>
      <c r="R21" s="84"/>
      <c r="S21" s="84" t="s">
        <v>2520</v>
      </c>
      <c r="T21" s="93"/>
      <c r="U21" s="16"/>
      <c r="V21" s="16"/>
    </row>
    <row r="22" spans="1:22" s="65" customFormat="1" ht="12.75">
      <c r="A22" s="83" t="s">
        <v>315</v>
      </c>
      <c r="B22" s="84" t="s">
        <v>344</v>
      </c>
      <c r="C22" s="85" t="s">
        <v>49</v>
      </c>
      <c r="D22" s="83" t="s">
        <v>1405</v>
      </c>
      <c r="E22" s="86" t="s">
        <v>709</v>
      </c>
      <c r="F22" s="86" t="s">
        <v>709</v>
      </c>
      <c r="G22" s="86" t="s">
        <v>55</v>
      </c>
      <c r="H22" s="87"/>
      <c r="I22" s="88">
        <v>30894</v>
      </c>
      <c r="J22" s="89"/>
      <c r="K22" s="90">
        <v>31006</v>
      </c>
      <c r="L22" s="91"/>
      <c r="M22" s="92"/>
      <c r="N22" s="92"/>
      <c r="O22" s="55">
        <v>20985.21</v>
      </c>
      <c r="P22" s="55">
        <v>1068.73</v>
      </c>
      <c r="Q22" s="56" t="s">
        <v>2519</v>
      </c>
      <c r="R22" s="84" t="s">
        <v>464</v>
      </c>
      <c r="S22" s="84" t="s">
        <v>2235</v>
      </c>
      <c r="T22" s="93"/>
      <c r="U22" s="16"/>
      <c r="V22" s="16"/>
    </row>
    <row r="23" spans="1:22" s="65" customFormat="1" ht="12.75">
      <c r="A23" s="83" t="s">
        <v>315</v>
      </c>
      <c r="B23" s="84" t="s">
        <v>2491</v>
      </c>
      <c r="C23" s="85" t="s">
        <v>955</v>
      </c>
      <c r="D23" s="83" t="s">
        <v>1405</v>
      </c>
      <c r="E23" s="86" t="s">
        <v>2234</v>
      </c>
      <c r="F23" s="86" t="s">
        <v>2234</v>
      </c>
      <c r="G23" s="86" t="s">
        <v>2555</v>
      </c>
      <c r="H23" s="87"/>
      <c r="I23" s="88">
        <v>30894</v>
      </c>
      <c r="J23" s="89"/>
      <c r="K23" s="90">
        <v>31006</v>
      </c>
      <c r="L23" s="91"/>
      <c r="M23" s="92"/>
      <c r="N23" s="92"/>
      <c r="O23" s="55">
        <v>39678.03</v>
      </c>
      <c r="P23" s="55">
        <f>N23/1936.27</f>
        <v>0</v>
      </c>
      <c r="Q23" s="56" t="s">
        <v>2519</v>
      </c>
      <c r="R23" s="84"/>
      <c r="S23" s="84" t="s">
        <v>2520</v>
      </c>
      <c r="T23" s="93"/>
      <c r="U23" s="16"/>
      <c r="V23" s="16"/>
    </row>
    <row r="24" spans="1:22" s="65" customFormat="1" ht="12.75">
      <c r="A24" s="83" t="s">
        <v>315</v>
      </c>
      <c r="B24" s="84" t="s">
        <v>1890</v>
      </c>
      <c r="C24" s="85" t="s">
        <v>51</v>
      </c>
      <c r="D24" s="83" t="s">
        <v>1405</v>
      </c>
      <c r="E24" s="84" t="s">
        <v>2233</v>
      </c>
      <c r="F24" s="86" t="s">
        <v>153</v>
      </c>
      <c r="G24" s="86" t="s">
        <v>465</v>
      </c>
      <c r="H24" s="87"/>
      <c r="I24" s="88">
        <v>30894</v>
      </c>
      <c r="J24" s="89"/>
      <c r="K24" s="90">
        <v>31006</v>
      </c>
      <c r="L24" s="91"/>
      <c r="M24" s="92"/>
      <c r="N24" s="92"/>
      <c r="O24" s="55">
        <v>45577.56</v>
      </c>
      <c r="P24" s="55">
        <v>4992.9</v>
      </c>
      <c r="Q24" s="56" t="s">
        <v>2519</v>
      </c>
      <c r="R24" s="84" t="s">
        <v>154</v>
      </c>
      <c r="S24" s="84" t="s">
        <v>2520</v>
      </c>
      <c r="T24" s="93"/>
      <c r="U24" s="16"/>
      <c r="V24" s="16"/>
    </row>
    <row r="25" spans="1:22" s="65" customFormat="1" ht="12.75">
      <c r="A25" s="94" t="s">
        <v>315</v>
      </c>
      <c r="B25" s="58" t="s">
        <v>1452</v>
      </c>
      <c r="C25" s="95" t="s">
        <v>604</v>
      </c>
      <c r="D25" s="94" t="s">
        <v>1405</v>
      </c>
      <c r="E25" s="58" t="s">
        <v>2524</v>
      </c>
      <c r="F25" s="58" t="s">
        <v>2524</v>
      </c>
      <c r="G25" s="96" t="s">
        <v>2555</v>
      </c>
      <c r="H25" s="97">
        <v>29703</v>
      </c>
      <c r="I25" s="97" t="s">
        <v>1525</v>
      </c>
      <c r="J25" s="99"/>
      <c r="K25" s="100" t="s">
        <v>1053</v>
      </c>
      <c r="L25" s="101"/>
      <c r="M25" s="102"/>
      <c r="N25" s="102"/>
      <c r="O25" s="103">
        <v>42142.25</v>
      </c>
      <c r="P25" s="103">
        <f>N25/1936.27</f>
        <v>0</v>
      </c>
      <c r="Q25" s="104" t="s">
        <v>2578</v>
      </c>
      <c r="R25" s="58"/>
      <c r="S25" s="58" t="s">
        <v>2520</v>
      </c>
      <c r="T25" s="105"/>
      <c r="U25" s="16"/>
      <c r="V25" s="16"/>
    </row>
    <row r="26" spans="1:22" s="65" customFormat="1" ht="12.75">
      <c r="A26" s="83" t="s">
        <v>315</v>
      </c>
      <c r="B26" s="84" t="s">
        <v>713</v>
      </c>
      <c r="C26" s="85" t="s">
        <v>714</v>
      </c>
      <c r="D26" s="83" t="s">
        <v>1405</v>
      </c>
      <c r="E26" s="84" t="s">
        <v>715</v>
      </c>
      <c r="F26" s="86" t="s">
        <v>2004</v>
      </c>
      <c r="G26" s="86" t="s">
        <v>2555</v>
      </c>
      <c r="H26" s="87"/>
      <c r="I26" s="88">
        <v>30894</v>
      </c>
      <c r="J26" s="89"/>
      <c r="K26" s="90">
        <v>31006</v>
      </c>
      <c r="L26" s="91"/>
      <c r="M26" s="92"/>
      <c r="N26" s="92"/>
      <c r="O26" s="55">
        <v>23988.46</v>
      </c>
      <c r="P26" s="55">
        <f>N26/1936.27</f>
        <v>0</v>
      </c>
      <c r="Q26" s="56" t="s">
        <v>2560</v>
      </c>
      <c r="R26" s="84" t="s">
        <v>716</v>
      </c>
      <c r="S26" s="84" t="s">
        <v>1870</v>
      </c>
      <c r="T26" s="93"/>
      <c r="U26" s="16"/>
      <c r="V26" s="16"/>
    </row>
    <row r="27" spans="1:22" s="65" customFormat="1" ht="12.75">
      <c r="A27" s="94" t="s">
        <v>315</v>
      </c>
      <c r="B27" s="58" t="s">
        <v>558</v>
      </c>
      <c r="C27" s="95" t="s">
        <v>288</v>
      </c>
      <c r="D27" s="94" t="s">
        <v>1405</v>
      </c>
      <c r="E27" s="58" t="s">
        <v>289</v>
      </c>
      <c r="F27" s="96" t="s">
        <v>1054</v>
      </c>
      <c r="G27" s="96" t="s">
        <v>2555</v>
      </c>
      <c r="H27" s="97"/>
      <c r="I27" s="97" t="s">
        <v>1525</v>
      </c>
      <c r="J27" s="99"/>
      <c r="K27" s="100" t="s">
        <v>1053</v>
      </c>
      <c r="L27" s="101"/>
      <c r="M27" s="102"/>
      <c r="N27" s="102"/>
      <c r="O27" s="103">
        <v>40983.07</v>
      </c>
      <c r="P27" s="103">
        <f>N27/1936.27</f>
        <v>0</v>
      </c>
      <c r="Q27" s="104" t="s">
        <v>2560</v>
      </c>
      <c r="R27" s="58" t="s">
        <v>290</v>
      </c>
      <c r="S27" s="58" t="s">
        <v>1870</v>
      </c>
      <c r="T27" s="105"/>
      <c r="U27" s="16"/>
      <c r="V27" s="16"/>
    </row>
    <row r="28" spans="1:22" s="65" customFormat="1" ht="12.75">
      <c r="A28" s="94" t="s">
        <v>315</v>
      </c>
      <c r="B28" s="58" t="s">
        <v>1665</v>
      </c>
      <c r="C28" s="95" t="s">
        <v>902</v>
      </c>
      <c r="D28" s="94" t="s">
        <v>1405</v>
      </c>
      <c r="E28" s="58" t="s">
        <v>1666</v>
      </c>
      <c r="F28" s="96" t="s">
        <v>1667</v>
      </c>
      <c r="G28" s="96" t="s">
        <v>2555</v>
      </c>
      <c r="H28" s="97"/>
      <c r="I28" s="97" t="s">
        <v>1525</v>
      </c>
      <c r="J28" s="99"/>
      <c r="K28" s="100" t="s">
        <v>1053</v>
      </c>
      <c r="L28" s="101"/>
      <c r="M28" s="102"/>
      <c r="N28" s="102"/>
      <c r="O28" s="103">
        <v>41984.65</v>
      </c>
      <c r="P28" s="103">
        <f>N28/1936.27</f>
        <v>0</v>
      </c>
      <c r="Q28" s="104" t="s">
        <v>2560</v>
      </c>
      <c r="R28" s="58" t="s">
        <v>1358</v>
      </c>
      <c r="S28" s="58" t="s">
        <v>1870</v>
      </c>
      <c r="T28" s="105"/>
      <c r="U28" s="16"/>
      <c r="V28" s="16"/>
    </row>
    <row r="29" spans="1:22" s="65" customFormat="1" ht="12.75">
      <c r="A29" s="83" t="s">
        <v>315</v>
      </c>
      <c r="B29" s="84" t="s">
        <v>705</v>
      </c>
      <c r="C29" s="85" t="s">
        <v>45</v>
      </c>
      <c r="D29" s="83" t="s">
        <v>1405</v>
      </c>
      <c r="E29" s="84" t="s">
        <v>706</v>
      </c>
      <c r="F29" s="86" t="s">
        <v>108</v>
      </c>
      <c r="G29" s="86" t="s">
        <v>2555</v>
      </c>
      <c r="H29" s="87"/>
      <c r="I29" s="88">
        <v>30894</v>
      </c>
      <c r="J29" s="89"/>
      <c r="K29" s="90">
        <v>31006</v>
      </c>
      <c r="L29" s="91"/>
      <c r="M29" s="92"/>
      <c r="N29" s="92"/>
      <c r="O29" s="55">
        <v>13758.04</v>
      </c>
      <c r="P29" s="55"/>
      <c r="Q29" s="56" t="s">
        <v>587</v>
      </c>
      <c r="R29" s="84"/>
      <c r="S29" s="84" t="s">
        <v>42</v>
      </c>
      <c r="T29" s="93"/>
      <c r="U29" s="16"/>
      <c r="V29" s="16"/>
    </row>
    <row r="30" spans="1:22" s="65" customFormat="1" ht="12.75">
      <c r="A30" s="83" t="s">
        <v>315</v>
      </c>
      <c r="B30" s="84" t="s">
        <v>2489</v>
      </c>
      <c r="C30" s="85" t="s">
        <v>47</v>
      </c>
      <c r="D30" s="83" t="s">
        <v>1405</v>
      </c>
      <c r="E30" s="84"/>
      <c r="F30" s="86" t="s">
        <v>1494</v>
      </c>
      <c r="G30" s="86" t="s">
        <v>2555</v>
      </c>
      <c r="H30" s="87"/>
      <c r="I30" s="88">
        <v>30894</v>
      </c>
      <c r="J30" s="89"/>
      <c r="K30" s="90">
        <v>31006</v>
      </c>
      <c r="L30" s="91"/>
      <c r="M30" s="92"/>
      <c r="N30" s="92"/>
      <c r="O30" s="55">
        <v>49544.75</v>
      </c>
      <c r="P30" s="55">
        <f>N30/1936.27</f>
        <v>0</v>
      </c>
      <c r="Q30" s="56" t="s">
        <v>2519</v>
      </c>
      <c r="R30" s="84" t="s">
        <v>623</v>
      </c>
      <c r="S30" s="84"/>
      <c r="T30" s="93"/>
      <c r="U30" s="16"/>
      <c r="V30" s="16"/>
    </row>
    <row r="31" spans="1:22" s="65" customFormat="1" ht="12.75">
      <c r="A31" s="94" t="s">
        <v>315</v>
      </c>
      <c r="B31" s="58" t="s">
        <v>1984</v>
      </c>
      <c r="C31" s="95" t="s">
        <v>48</v>
      </c>
      <c r="D31" s="94" t="s">
        <v>1405</v>
      </c>
      <c r="E31" s="58"/>
      <c r="F31" s="96" t="s">
        <v>707</v>
      </c>
      <c r="G31" s="96" t="s">
        <v>2555</v>
      </c>
      <c r="H31" s="97"/>
      <c r="I31" s="98">
        <v>30894</v>
      </c>
      <c r="J31" s="99"/>
      <c r="K31" s="100">
        <v>31006</v>
      </c>
      <c r="L31" s="101"/>
      <c r="M31" s="102"/>
      <c r="N31" s="102"/>
      <c r="O31" s="103">
        <v>27913.28</v>
      </c>
      <c r="P31" s="103">
        <f>N31/1936.27</f>
        <v>0</v>
      </c>
      <c r="Q31" s="104" t="s">
        <v>2519</v>
      </c>
      <c r="R31" s="58" t="s">
        <v>1684</v>
      </c>
      <c r="S31" s="58"/>
      <c r="T31" s="105"/>
      <c r="U31" s="16"/>
      <c r="V31" s="16"/>
    </row>
    <row r="32" spans="1:22" s="65" customFormat="1" ht="13.5" thickBot="1">
      <c r="A32" s="83" t="s">
        <v>54</v>
      </c>
      <c r="B32" s="84" t="s">
        <v>673</v>
      </c>
      <c r="C32" s="85"/>
      <c r="D32" s="83"/>
      <c r="E32" s="84"/>
      <c r="F32" s="86"/>
      <c r="G32" s="86" t="s">
        <v>1527</v>
      </c>
      <c r="H32" s="87"/>
      <c r="I32" s="88"/>
      <c r="J32" s="89"/>
      <c r="K32" s="90">
        <v>31006</v>
      </c>
      <c r="L32" s="91" t="s">
        <v>1678</v>
      </c>
      <c r="M32" s="92"/>
      <c r="N32" s="92"/>
      <c r="O32" s="63">
        <f>M32/1936.27</f>
        <v>0</v>
      </c>
      <c r="P32" s="63">
        <v>6388.77</v>
      </c>
      <c r="Q32" s="56" t="s">
        <v>587</v>
      </c>
      <c r="R32" s="84"/>
      <c r="S32" s="84"/>
      <c r="T32" s="93"/>
      <c r="U32" s="16"/>
      <c r="V32" s="16"/>
    </row>
    <row r="33" spans="1:22" s="65" customFormat="1" ht="13.5" thickTop="1">
      <c r="A33" s="83"/>
      <c r="B33" s="84"/>
      <c r="C33" s="85"/>
      <c r="D33" s="83"/>
      <c r="E33" s="84"/>
      <c r="F33" s="86"/>
      <c r="G33" s="86"/>
      <c r="H33" s="87"/>
      <c r="I33" s="88"/>
      <c r="J33" s="381" t="s">
        <v>2350</v>
      </c>
      <c r="K33" s="382"/>
      <c r="L33" s="383"/>
      <c r="M33" s="92"/>
      <c r="N33" s="92"/>
      <c r="O33" s="109">
        <f>SUM(O18:O32)</f>
        <v>518010.048484199</v>
      </c>
      <c r="P33" s="109">
        <f>SUM(P18:P32)</f>
        <v>16020.24</v>
      </c>
      <c r="Q33" s="110"/>
      <c r="R33" s="84"/>
      <c r="S33" s="84"/>
      <c r="T33" s="93"/>
      <c r="U33" s="16"/>
      <c r="V33" s="16"/>
    </row>
    <row r="34" spans="1:22" s="65" customFormat="1" ht="12.75">
      <c r="A34" s="83"/>
      <c r="B34" s="84"/>
      <c r="C34" s="85"/>
      <c r="D34" s="83"/>
      <c r="E34" s="84"/>
      <c r="F34" s="86"/>
      <c r="G34" s="86"/>
      <c r="H34" s="87"/>
      <c r="I34" s="88"/>
      <c r="J34" s="106"/>
      <c r="K34" s="107"/>
      <c r="L34" s="108"/>
      <c r="M34" s="92"/>
      <c r="N34" s="92"/>
      <c r="O34" s="55"/>
      <c r="P34" s="55"/>
      <c r="Q34" s="110"/>
      <c r="R34" s="84"/>
      <c r="S34" s="84"/>
      <c r="T34" s="93"/>
      <c r="U34" s="16"/>
      <c r="V34" s="16"/>
    </row>
    <row r="35" spans="1:22" s="65" customFormat="1" ht="12.75">
      <c r="A35" s="83"/>
      <c r="B35" s="110"/>
      <c r="C35" s="111"/>
      <c r="D35" s="79" t="s">
        <v>753</v>
      </c>
      <c r="E35" s="84"/>
      <c r="F35" s="86"/>
      <c r="G35" s="86"/>
      <c r="H35" s="87"/>
      <c r="I35" s="88"/>
      <c r="J35" s="384" t="s">
        <v>2355</v>
      </c>
      <c r="K35" s="385"/>
      <c r="L35" s="386"/>
      <c r="M35" s="92"/>
      <c r="N35" s="92"/>
      <c r="O35" s="372">
        <f>O33+P33</f>
        <v>534030.288484199</v>
      </c>
      <c r="P35" s="373"/>
      <c r="Q35" s="110"/>
      <c r="R35" s="84"/>
      <c r="S35" s="84"/>
      <c r="T35" s="93"/>
      <c r="U35" s="16"/>
      <c r="V35" s="16"/>
    </row>
    <row r="36" spans="1:22" s="65" customFormat="1" ht="12.75">
      <c r="A36" s="45">
        <v>64</v>
      </c>
      <c r="B36" s="46" t="s">
        <v>2495</v>
      </c>
      <c r="C36" s="47" t="s">
        <v>1676</v>
      </c>
      <c r="D36" s="45" t="s">
        <v>1405</v>
      </c>
      <c r="E36" s="46" t="s">
        <v>1827</v>
      </c>
      <c r="F36" s="48" t="s">
        <v>1047</v>
      </c>
      <c r="G36" s="48" t="s">
        <v>1536</v>
      </c>
      <c r="H36" s="49" t="s">
        <v>1048</v>
      </c>
      <c r="I36" s="49" t="s">
        <v>2219</v>
      </c>
      <c r="J36" s="51">
        <v>5366</v>
      </c>
      <c r="K36" s="52" t="s">
        <v>1049</v>
      </c>
      <c r="L36" s="117" t="s">
        <v>890</v>
      </c>
      <c r="M36" s="54">
        <v>131941114</v>
      </c>
      <c r="N36" s="54">
        <v>21235095</v>
      </c>
      <c r="O36" s="55">
        <f>M36/1936.27</f>
        <v>68141.89859885244</v>
      </c>
      <c r="P36" s="55">
        <f>N36/1936.27</f>
        <v>10967.011315570659</v>
      </c>
      <c r="Q36" s="56" t="s">
        <v>2578</v>
      </c>
      <c r="R36" s="46" t="s">
        <v>1368</v>
      </c>
      <c r="S36" s="46" t="s">
        <v>1677</v>
      </c>
      <c r="T36" s="57"/>
      <c r="U36" s="16"/>
      <c r="V36" s="16"/>
    </row>
    <row r="37" spans="1:22" s="65" customFormat="1" ht="12.75">
      <c r="A37" s="45">
        <v>64</v>
      </c>
      <c r="B37" s="46" t="s">
        <v>979</v>
      </c>
      <c r="C37" s="47" t="s">
        <v>980</v>
      </c>
      <c r="D37" s="45" t="s">
        <v>1405</v>
      </c>
      <c r="E37" s="48" t="s">
        <v>981</v>
      </c>
      <c r="F37" s="48" t="s">
        <v>1050</v>
      </c>
      <c r="G37" s="48" t="s">
        <v>2555</v>
      </c>
      <c r="H37" s="49"/>
      <c r="I37" s="49" t="s">
        <v>417</v>
      </c>
      <c r="J37" s="51">
        <v>1466</v>
      </c>
      <c r="K37" s="52" t="s">
        <v>1049</v>
      </c>
      <c r="L37" s="117" t="s">
        <v>890</v>
      </c>
      <c r="M37" s="54">
        <v>56745723</v>
      </c>
      <c r="N37" s="54"/>
      <c r="O37" s="55">
        <f>M37/1936.27</f>
        <v>29306.720137170953</v>
      </c>
      <c r="P37" s="55">
        <f>N37/1936.27</f>
        <v>0</v>
      </c>
      <c r="Q37" s="56" t="s">
        <v>2519</v>
      </c>
      <c r="R37" s="46" t="s">
        <v>220</v>
      </c>
      <c r="S37" s="46" t="s">
        <v>2520</v>
      </c>
      <c r="T37" s="57"/>
      <c r="U37" s="16"/>
      <c r="V37" s="16"/>
    </row>
    <row r="38" spans="1:22" s="65" customFormat="1" ht="12.75">
      <c r="A38" s="45"/>
      <c r="B38" s="46"/>
      <c r="C38" s="47"/>
      <c r="D38" s="45"/>
      <c r="E38" s="48"/>
      <c r="F38" s="48"/>
      <c r="G38" s="48"/>
      <c r="H38" s="49"/>
      <c r="I38" s="49"/>
      <c r="J38" s="51"/>
      <c r="K38" s="52"/>
      <c r="L38" s="117"/>
      <c r="M38" s="54"/>
      <c r="N38" s="54"/>
      <c r="O38" s="55"/>
      <c r="P38" s="55"/>
      <c r="Q38" s="56"/>
      <c r="R38" s="46"/>
      <c r="S38" s="46"/>
      <c r="T38" s="57"/>
      <c r="U38" s="16"/>
      <c r="V38" s="16"/>
    </row>
    <row r="39" spans="1:22" s="65" customFormat="1" ht="12.75">
      <c r="A39" s="45" t="s">
        <v>486</v>
      </c>
      <c r="B39" s="46" t="s">
        <v>914</v>
      </c>
      <c r="C39" s="47">
        <v>17604</v>
      </c>
      <c r="D39" s="45" t="s">
        <v>1405</v>
      </c>
      <c r="E39" s="46" t="s">
        <v>915</v>
      </c>
      <c r="F39" s="48" t="s">
        <v>2509</v>
      </c>
      <c r="G39" s="48" t="s">
        <v>1841</v>
      </c>
      <c r="H39" s="49"/>
      <c r="I39" s="49" t="s">
        <v>417</v>
      </c>
      <c r="J39" s="51">
        <v>1470</v>
      </c>
      <c r="K39" s="52" t="s">
        <v>1049</v>
      </c>
      <c r="L39" s="117" t="s">
        <v>890</v>
      </c>
      <c r="M39" s="54">
        <v>29923556</v>
      </c>
      <c r="N39" s="54"/>
      <c r="O39" s="55">
        <f>M39/1936.27</f>
        <v>15454.226941490599</v>
      </c>
      <c r="P39" s="55">
        <f>N39/1936.27</f>
        <v>0</v>
      </c>
      <c r="Q39" s="56" t="s">
        <v>2519</v>
      </c>
      <c r="R39" s="46" t="s">
        <v>916</v>
      </c>
      <c r="S39" s="46"/>
      <c r="T39" s="57"/>
      <c r="U39" s="16"/>
      <c r="V39" s="16"/>
    </row>
    <row r="40" spans="1:22" s="65" customFormat="1" ht="12.75">
      <c r="A40" s="45" t="s">
        <v>556</v>
      </c>
      <c r="B40" s="46" t="s">
        <v>712</v>
      </c>
      <c r="C40" s="47"/>
      <c r="D40" s="45"/>
      <c r="E40" s="46" t="s">
        <v>1266</v>
      </c>
      <c r="F40" s="48" t="s">
        <v>2631</v>
      </c>
      <c r="G40" s="48" t="s">
        <v>1527</v>
      </c>
      <c r="H40" s="49"/>
      <c r="I40" s="50">
        <v>30894</v>
      </c>
      <c r="J40" s="51">
        <v>4407</v>
      </c>
      <c r="K40" s="52">
        <v>31422</v>
      </c>
      <c r="L40" s="117"/>
      <c r="M40" s="54">
        <v>0</v>
      </c>
      <c r="N40" s="54">
        <v>0</v>
      </c>
      <c r="O40" s="55">
        <f>M40/1936.27</f>
        <v>0</v>
      </c>
      <c r="P40" s="55">
        <f>N40/1936.27</f>
        <v>0</v>
      </c>
      <c r="Q40" s="56" t="s">
        <v>587</v>
      </c>
      <c r="R40" s="46"/>
      <c r="S40" s="46"/>
      <c r="T40" s="57"/>
      <c r="U40" s="16"/>
      <c r="V40" s="16"/>
    </row>
    <row r="41" spans="1:22" s="65" customFormat="1" ht="12.75">
      <c r="A41" s="45" t="s">
        <v>1447</v>
      </c>
      <c r="B41" s="46" t="s">
        <v>1833</v>
      </c>
      <c r="C41" s="47" t="s">
        <v>2428</v>
      </c>
      <c r="D41" s="45" t="s">
        <v>1405</v>
      </c>
      <c r="E41" s="46" t="s">
        <v>1832</v>
      </c>
      <c r="F41" s="48" t="s">
        <v>2508</v>
      </c>
      <c r="G41" s="48" t="s">
        <v>2555</v>
      </c>
      <c r="H41" s="49" t="s">
        <v>474</v>
      </c>
      <c r="I41" s="50">
        <v>30771</v>
      </c>
      <c r="J41" s="51"/>
      <c r="K41" s="52">
        <v>31422</v>
      </c>
      <c r="L41" s="46" t="s">
        <v>890</v>
      </c>
      <c r="M41" s="54">
        <v>72419148</v>
      </c>
      <c r="N41" s="54"/>
      <c r="O41" s="55">
        <f>M41/1936.27</f>
        <v>37401.368610782585</v>
      </c>
      <c r="P41" s="61">
        <f>N40/1936.2</f>
        <v>0</v>
      </c>
      <c r="Q41" s="56" t="s">
        <v>2577</v>
      </c>
      <c r="R41" s="46"/>
      <c r="S41" s="46" t="s">
        <v>53</v>
      </c>
      <c r="T41" s="57"/>
      <c r="U41" s="16"/>
      <c r="V41" s="16"/>
    </row>
    <row r="42" spans="1:22" s="65" customFormat="1" ht="12.75">
      <c r="A42" s="45"/>
      <c r="B42" s="46" t="s">
        <v>1448</v>
      </c>
      <c r="C42" s="47"/>
      <c r="D42" s="45"/>
      <c r="E42" s="46"/>
      <c r="F42" s="48"/>
      <c r="G42" s="48"/>
      <c r="H42" s="49"/>
      <c r="I42" s="50"/>
      <c r="J42" s="51"/>
      <c r="K42" s="52"/>
      <c r="L42" s="46"/>
      <c r="M42" s="54"/>
      <c r="N42" s="54"/>
      <c r="O42" s="55"/>
      <c r="P42" s="55"/>
      <c r="Q42" s="56"/>
      <c r="R42" s="46"/>
      <c r="S42" s="46"/>
      <c r="T42" s="57"/>
      <c r="U42" s="16"/>
      <c r="V42" s="16"/>
    </row>
    <row r="43" spans="1:22" s="65" customFormat="1" ht="12.75">
      <c r="A43" s="45">
        <v>64</v>
      </c>
      <c r="B43" s="46" t="s">
        <v>547</v>
      </c>
      <c r="C43" s="47" t="s">
        <v>2425</v>
      </c>
      <c r="D43" s="45" t="s">
        <v>1405</v>
      </c>
      <c r="E43" s="46" t="s">
        <v>1654</v>
      </c>
      <c r="F43" s="48" t="s">
        <v>2510</v>
      </c>
      <c r="G43" s="48" t="s">
        <v>1536</v>
      </c>
      <c r="H43" s="49"/>
      <c r="I43" s="50">
        <v>30761</v>
      </c>
      <c r="J43" s="51">
        <v>1469</v>
      </c>
      <c r="K43" s="52">
        <v>31422</v>
      </c>
      <c r="L43" s="117" t="s">
        <v>890</v>
      </c>
      <c r="M43" s="54">
        <v>58962732</v>
      </c>
      <c r="N43" s="54">
        <v>4267536</v>
      </c>
      <c r="O43" s="55">
        <f>M43/1936.27</f>
        <v>30451.709730564435</v>
      </c>
      <c r="P43" s="55">
        <f>N43/1936.27</f>
        <v>2203.998409312751</v>
      </c>
      <c r="Q43" s="56" t="s">
        <v>2515</v>
      </c>
      <c r="R43" s="46"/>
      <c r="S43" s="46" t="s">
        <v>42</v>
      </c>
      <c r="T43" s="57"/>
      <c r="U43" s="16"/>
      <c r="V43" s="16"/>
    </row>
    <row r="44" spans="1:22" s="65" customFormat="1" ht="12.75">
      <c r="A44" s="45" t="s">
        <v>1610</v>
      </c>
      <c r="B44" s="46" t="s">
        <v>1537</v>
      </c>
      <c r="C44" s="47" t="s">
        <v>1538</v>
      </c>
      <c r="D44" s="45" t="s">
        <v>1405</v>
      </c>
      <c r="E44" s="46" t="s">
        <v>2496</v>
      </c>
      <c r="F44" s="48" t="s">
        <v>2497</v>
      </c>
      <c r="G44" s="48" t="s">
        <v>1536</v>
      </c>
      <c r="H44" s="49"/>
      <c r="I44" s="50"/>
      <c r="J44" s="51"/>
      <c r="K44" s="52">
        <v>31422</v>
      </c>
      <c r="L44" s="117" t="s">
        <v>890</v>
      </c>
      <c r="M44" s="54">
        <v>88330960</v>
      </c>
      <c r="N44" s="54">
        <v>12628213</v>
      </c>
      <c r="O44" s="55">
        <f aca="true" t="shared" si="2" ref="O44:P49">M44/1936.27</f>
        <v>45619.133695197466</v>
      </c>
      <c r="P44" s="55">
        <f t="shared" si="2"/>
        <v>6521.927727021542</v>
      </c>
      <c r="Q44" s="56" t="s">
        <v>2519</v>
      </c>
      <c r="R44" s="46" t="s">
        <v>1648</v>
      </c>
      <c r="S44" s="46" t="s">
        <v>2520</v>
      </c>
      <c r="T44" s="57"/>
      <c r="U44" s="16"/>
      <c r="V44" s="16"/>
    </row>
    <row r="45" spans="1:22" s="65" customFormat="1" ht="12.75">
      <c r="A45" s="45">
        <v>64</v>
      </c>
      <c r="B45" s="46" t="s">
        <v>1011</v>
      </c>
      <c r="C45" s="47" t="s">
        <v>1649</v>
      </c>
      <c r="D45" s="45" t="s">
        <v>172</v>
      </c>
      <c r="E45" s="48" t="s">
        <v>187</v>
      </c>
      <c r="F45" s="48" t="s">
        <v>187</v>
      </c>
      <c r="G45" s="48" t="s">
        <v>2555</v>
      </c>
      <c r="H45" s="49"/>
      <c r="I45" s="50">
        <v>30761</v>
      </c>
      <c r="J45" s="51">
        <v>1475</v>
      </c>
      <c r="K45" s="52">
        <v>31422</v>
      </c>
      <c r="L45" s="117" t="s">
        <v>890</v>
      </c>
      <c r="M45" s="54">
        <v>60788940</v>
      </c>
      <c r="N45" s="54"/>
      <c r="O45" s="55">
        <f t="shared" si="2"/>
        <v>31394.86745133685</v>
      </c>
      <c r="P45" s="55">
        <f t="shared" si="2"/>
        <v>0</v>
      </c>
      <c r="Q45" s="56" t="s">
        <v>2519</v>
      </c>
      <c r="R45" s="46"/>
      <c r="S45" s="46" t="s">
        <v>2520</v>
      </c>
      <c r="T45" s="57"/>
      <c r="U45" s="16"/>
      <c r="V45" s="16"/>
    </row>
    <row r="46" spans="1:22" s="65" customFormat="1" ht="12.75">
      <c r="A46" s="45">
        <v>64</v>
      </c>
      <c r="B46" s="46" t="s">
        <v>345</v>
      </c>
      <c r="C46" s="47" t="s">
        <v>1269</v>
      </c>
      <c r="D46" s="45" t="s">
        <v>1405</v>
      </c>
      <c r="E46" s="48" t="s">
        <v>2506</v>
      </c>
      <c r="F46" s="48" t="s">
        <v>2506</v>
      </c>
      <c r="G46" s="48" t="s">
        <v>1536</v>
      </c>
      <c r="H46" s="49"/>
      <c r="I46" s="50">
        <v>30761</v>
      </c>
      <c r="J46" s="51">
        <v>1472</v>
      </c>
      <c r="K46" s="52">
        <v>31422</v>
      </c>
      <c r="L46" s="117" t="s">
        <v>890</v>
      </c>
      <c r="M46" s="54">
        <v>76065312</v>
      </c>
      <c r="N46" s="54">
        <v>9971262</v>
      </c>
      <c r="O46" s="55">
        <f t="shared" si="2"/>
        <v>39284.45516379431</v>
      </c>
      <c r="P46" s="55">
        <f t="shared" si="2"/>
        <v>5149.727052528831</v>
      </c>
      <c r="Q46" s="56" t="s">
        <v>2519</v>
      </c>
      <c r="R46" s="46"/>
      <c r="S46" s="46" t="s">
        <v>2520</v>
      </c>
      <c r="T46" s="57"/>
      <c r="U46" s="16"/>
      <c r="V46" s="16"/>
    </row>
    <row r="47" spans="1:22" s="65" customFormat="1" ht="12.75">
      <c r="A47" s="45" t="s">
        <v>1447</v>
      </c>
      <c r="B47" s="46" t="s">
        <v>544</v>
      </c>
      <c r="C47" s="47" t="s">
        <v>2421</v>
      </c>
      <c r="D47" s="45" t="s">
        <v>1405</v>
      </c>
      <c r="E47" s="48" t="s">
        <v>1548</v>
      </c>
      <c r="F47" s="48" t="s">
        <v>1887</v>
      </c>
      <c r="G47" s="48" t="s">
        <v>2555</v>
      </c>
      <c r="H47" s="49" t="s">
        <v>343</v>
      </c>
      <c r="I47" s="50">
        <v>30761</v>
      </c>
      <c r="J47" s="51">
        <v>1464</v>
      </c>
      <c r="K47" s="52">
        <v>31422</v>
      </c>
      <c r="L47" s="117"/>
      <c r="M47" s="54">
        <v>0</v>
      </c>
      <c r="N47" s="54">
        <v>0</v>
      </c>
      <c r="O47" s="55">
        <f t="shared" si="2"/>
        <v>0</v>
      </c>
      <c r="P47" s="55">
        <f t="shared" si="2"/>
        <v>0</v>
      </c>
      <c r="Q47" s="56" t="s">
        <v>2577</v>
      </c>
      <c r="R47" s="46"/>
      <c r="S47" s="46" t="s">
        <v>2520</v>
      </c>
      <c r="T47" s="57"/>
      <c r="U47" s="16"/>
      <c r="V47" s="16"/>
    </row>
    <row r="48" spans="1:22" s="65" customFormat="1" ht="12.75">
      <c r="A48" s="45" t="s">
        <v>1447</v>
      </c>
      <c r="B48" s="46" t="s">
        <v>2371</v>
      </c>
      <c r="C48" s="47" t="s">
        <v>1543</v>
      </c>
      <c r="D48" s="45" t="s">
        <v>1405</v>
      </c>
      <c r="E48" s="46" t="s">
        <v>2540</v>
      </c>
      <c r="F48" s="46" t="s">
        <v>1544</v>
      </c>
      <c r="G48" s="48" t="s">
        <v>1545</v>
      </c>
      <c r="H48" s="49" t="s">
        <v>343</v>
      </c>
      <c r="I48" s="49" t="s">
        <v>417</v>
      </c>
      <c r="J48" s="51">
        <v>1467</v>
      </c>
      <c r="K48" s="52">
        <v>31422</v>
      </c>
      <c r="L48" s="117"/>
      <c r="M48" s="54"/>
      <c r="N48" s="54">
        <v>11612620</v>
      </c>
      <c r="O48" s="55">
        <f t="shared" si="2"/>
        <v>0</v>
      </c>
      <c r="P48" s="55">
        <f t="shared" si="2"/>
        <v>5997.417715504553</v>
      </c>
      <c r="Q48" s="56" t="s">
        <v>587</v>
      </c>
      <c r="R48" s="46"/>
      <c r="S48" s="46"/>
      <c r="T48" s="57"/>
      <c r="U48" s="16"/>
      <c r="V48" s="16"/>
    </row>
    <row r="49" spans="1:22" s="65" customFormat="1" ht="12.75">
      <c r="A49" s="45" t="s">
        <v>1447</v>
      </c>
      <c r="B49" s="46" t="s">
        <v>1012</v>
      </c>
      <c r="C49" s="47" t="s">
        <v>223</v>
      </c>
      <c r="D49" s="45" t="s">
        <v>1405</v>
      </c>
      <c r="E49" s="46" t="s">
        <v>823</v>
      </c>
      <c r="F49" s="46" t="s">
        <v>823</v>
      </c>
      <c r="G49" s="48" t="s">
        <v>1427</v>
      </c>
      <c r="H49" s="49" t="s">
        <v>343</v>
      </c>
      <c r="I49" s="50"/>
      <c r="J49" s="51"/>
      <c r="K49" s="52">
        <v>31422</v>
      </c>
      <c r="L49" s="117"/>
      <c r="M49" s="54"/>
      <c r="N49" s="54">
        <v>7283535</v>
      </c>
      <c r="O49" s="55">
        <f t="shared" si="2"/>
        <v>0</v>
      </c>
      <c r="P49" s="55">
        <f t="shared" si="2"/>
        <v>3761.631900509743</v>
      </c>
      <c r="Q49" s="56" t="s">
        <v>2577</v>
      </c>
      <c r="R49" s="46"/>
      <c r="S49" s="46"/>
      <c r="T49" s="57"/>
      <c r="U49" s="16"/>
      <c r="V49" s="16"/>
    </row>
    <row r="50" spans="1:22" s="65" customFormat="1" ht="12.75">
      <c r="A50" s="118" t="s">
        <v>1447</v>
      </c>
      <c r="B50" s="16" t="s">
        <v>543</v>
      </c>
      <c r="C50" s="119" t="s">
        <v>2420</v>
      </c>
      <c r="D50" s="118" t="s">
        <v>1405</v>
      </c>
      <c r="E50" s="34" t="s">
        <v>1744</v>
      </c>
      <c r="F50" s="34" t="s">
        <v>2511</v>
      </c>
      <c r="G50" s="34" t="s">
        <v>1536</v>
      </c>
      <c r="H50" s="120" t="s">
        <v>474</v>
      </c>
      <c r="I50" s="31">
        <v>30604</v>
      </c>
      <c r="J50" s="121">
        <v>5288</v>
      </c>
      <c r="K50" s="122">
        <v>31422</v>
      </c>
      <c r="L50" s="123"/>
      <c r="M50" s="124"/>
      <c r="N50" s="124">
        <v>54282511</v>
      </c>
      <c r="O50" s="103">
        <f>N50/1936.27</f>
        <v>28034.57730585094</v>
      </c>
      <c r="P50" s="125"/>
      <c r="Q50" s="104" t="s">
        <v>2519</v>
      </c>
      <c r="R50" s="16" t="s">
        <v>1745</v>
      </c>
      <c r="S50" s="16" t="s">
        <v>42</v>
      </c>
      <c r="T50" s="33"/>
      <c r="U50" s="16"/>
      <c r="V50" s="16"/>
    </row>
    <row r="51" spans="1:22" s="65" customFormat="1" ht="12.75">
      <c r="A51" s="45" t="s">
        <v>1447</v>
      </c>
      <c r="B51" s="46" t="s">
        <v>1650</v>
      </c>
      <c r="C51" s="47">
        <v>8768</v>
      </c>
      <c r="D51" s="45" t="s">
        <v>169</v>
      </c>
      <c r="E51" s="48" t="s">
        <v>1451</v>
      </c>
      <c r="F51" s="48" t="s">
        <v>1450</v>
      </c>
      <c r="G51" s="48" t="s">
        <v>2539</v>
      </c>
      <c r="H51" s="49" t="s">
        <v>1433</v>
      </c>
      <c r="I51" s="50" t="s">
        <v>1432</v>
      </c>
      <c r="J51" s="51" t="s">
        <v>178</v>
      </c>
      <c r="K51" s="52">
        <v>31422</v>
      </c>
      <c r="L51" s="117"/>
      <c r="M51" s="54"/>
      <c r="N51" s="54">
        <v>30315919</v>
      </c>
      <c r="O51" s="55">
        <f>N51/1936.27</f>
        <v>15656.865519788047</v>
      </c>
      <c r="P51" s="55"/>
      <c r="Q51" s="56" t="s">
        <v>1449</v>
      </c>
      <c r="R51" s="46"/>
      <c r="S51" s="46" t="s">
        <v>178</v>
      </c>
      <c r="T51" s="57"/>
      <c r="U51" s="16"/>
      <c r="V51" s="16"/>
    </row>
    <row r="52" spans="1:22" s="65" customFormat="1" ht="12.75">
      <c r="A52" s="45" t="s">
        <v>178</v>
      </c>
      <c r="B52" s="46" t="s">
        <v>545</v>
      </c>
      <c r="C52" s="47" t="s">
        <v>2422</v>
      </c>
      <c r="D52" s="45" t="s">
        <v>1405</v>
      </c>
      <c r="E52" s="48" t="s">
        <v>984</v>
      </c>
      <c r="F52" s="48" t="s">
        <v>984</v>
      </c>
      <c r="G52" s="48" t="s">
        <v>2555</v>
      </c>
      <c r="H52" s="49"/>
      <c r="I52" s="49" t="s">
        <v>417</v>
      </c>
      <c r="J52" s="51">
        <v>1466</v>
      </c>
      <c r="K52" s="52">
        <v>31422</v>
      </c>
      <c r="L52" s="117"/>
      <c r="M52" s="54"/>
      <c r="N52" s="54"/>
      <c r="O52" s="55">
        <f aca="true" t="shared" si="3" ref="O52:O67">M52/1936.27</f>
        <v>0</v>
      </c>
      <c r="P52" s="55">
        <f aca="true" t="shared" si="4" ref="P52:P67">N52/1936.27</f>
        <v>0</v>
      </c>
      <c r="Q52" s="56" t="s">
        <v>2519</v>
      </c>
      <c r="R52" s="46" t="s">
        <v>1829</v>
      </c>
      <c r="S52" s="46"/>
      <c r="T52" s="57"/>
      <c r="U52" s="16"/>
      <c r="V52" s="16"/>
    </row>
    <row r="53" spans="1:22" s="65" customFormat="1" ht="12.75">
      <c r="A53" s="45">
        <v>64</v>
      </c>
      <c r="B53" s="46" t="s">
        <v>546</v>
      </c>
      <c r="C53" s="47" t="s">
        <v>2423</v>
      </c>
      <c r="D53" s="45" t="s">
        <v>1405</v>
      </c>
      <c r="E53" s="46" t="s">
        <v>1651</v>
      </c>
      <c r="F53" s="48" t="s">
        <v>1104</v>
      </c>
      <c r="G53" s="48" t="s">
        <v>2555</v>
      </c>
      <c r="H53" s="49"/>
      <c r="I53" s="50">
        <v>30771</v>
      </c>
      <c r="J53" s="51"/>
      <c r="K53" s="52">
        <v>31422</v>
      </c>
      <c r="L53" s="117"/>
      <c r="M53" s="54">
        <v>28780662</v>
      </c>
      <c r="N53" s="54"/>
      <c r="O53" s="55">
        <f t="shared" si="3"/>
        <v>14863.97145026262</v>
      </c>
      <c r="P53" s="55">
        <f t="shared" si="4"/>
        <v>0</v>
      </c>
      <c r="Q53" s="56" t="s">
        <v>2519</v>
      </c>
      <c r="R53" s="46"/>
      <c r="S53" s="46" t="s">
        <v>2520</v>
      </c>
      <c r="T53" s="57"/>
      <c r="U53" s="16"/>
      <c r="V53" s="16"/>
    </row>
    <row r="54" spans="1:22" s="65" customFormat="1" ht="12.75">
      <c r="A54" s="45">
        <v>64</v>
      </c>
      <c r="B54" s="46" t="s">
        <v>1652</v>
      </c>
      <c r="C54" s="47">
        <v>13261</v>
      </c>
      <c r="D54" s="45" t="s">
        <v>1405</v>
      </c>
      <c r="E54" s="48" t="s">
        <v>1653</v>
      </c>
      <c r="F54" s="48" t="s">
        <v>1611</v>
      </c>
      <c r="G54" s="48" t="s">
        <v>1536</v>
      </c>
      <c r="H54" s="49"/>
      <c r="I54" s="49" t="s">
        <v>417</v>
      </c>
      <c r="J54" s="51">
        <v>1471</v>
      </c>
      <c r="K54" s="52">
        <v>31422</v>
      </c>
      <c r="L54" s="117"/>
      <c r="M54" s="54">
        <v>28926039</v>
      </c>
      <c r="N54" s="54"/>
      <c r="O54" s="55">
        <f t="shared" si="3"/>
        <v>14939.052404881551</v>
      </c>
      <c r="P54" s="55">
        <f t="shared" si="4"/>
        <v>0</v>
      </c>
      <c r="Q54" s="56" t="s">
        <v>2519</v>
      </c>
      <c r="R54" s="46"/>
      <c r="S54" s="46"/>
      <c r="T54" s="57"/>
      <c r="U54" s="16"/>
      <c r="V54" s="16"/>
    </row>
    <row r="55" spans="1:22" s="65" customFormat="1" ht="12.75">
      <c r="A55" s="118" t="s">
        <v>1447</v>
      </c>
      <c r="B55" s="16" t="s">
        <v>2541</v>
      </c>
      <c r="C55" s="119" t="s">
        <v>2424</v>
      </c>
      <c r="D55" s="118" t="s">
        <v>1405</v>
      </c>
      <c r="E55" s="16" t="s">
        <v>1830</v>
      </c>
      <c r="F55" s="34" t="s">
        <v>2512</v>
      </c>
      <c r="G55" s="34" t="s">
        <v>2555</v>
      </c>
      <c r="H55" s="120"/>
      <c r="I55" s="120" t="s">
        <v>2542</v>
      </c>
      <c r="J55" s="121">
        <v>5610</v>
      </c>
      <c r="K55" s="122">
        <v>31422</v>
      </c>
      <c r="L55" s="123"/>
      <c r="M55" s="124"/>
      <c r="N55" s="124">
        <v>11751356</v>
      </c>
      <c r="O55" s="103">
        <f t="shared" si="3"/>
        <v>0</v>
      </c>
      <c r="P55" s="103">
        <f t="shared" si="4"/>
        <v>6069.068879856632</v>
      </c>
      <c r="Q55" s="104" t="s">
        <v>2735</v>
      </c>
      <c r="R55" s="16" t="s">
        <v>1506</v>
      </c>
      <c r="S55" s="16"/>
      <c r="T55" s="33"/>
      <c r="U55" s="16"/>
      <c r="V55" s="16"/>
    </row>
    <row r="56" spans="1:22" s="65" customFormat="1" ht="12.75">
      <c r="A56" s="45" t="s">
        <v>1610</v>
      </c>
      <c r="B56" s="46" t="s">
        <v>2369</v>
      </c>
      <c r="C56" s="47" t="s">
        <v>2427</v>
      </c>
      <c r="D56" s="45" t="s">
        <v>1405</v>
      </c>
      <c r="E56" s="48" t="s">
        <v>2509</v>
      </c>
      <c r="F56" s="48" t="s">
        <v>2509</v>
      </c>
      <c r="G56" s="48" t="s">
        <v>1536</v>
      </c>
      <c r="H56" s="49"/>
      <c r="I56" s="50">
        <v>30761</v>
      </c>
      <c r="J56" s="51">
        <v>1470</v>
      </c>
      <c r="K56" s="52">
        <v>31422</v>
      </c>
      <c r="L56" s="117"/>
      <c r="M56" s="54">
        <v>0</v>
      </c>
      <c r="N56" s="54">
        <v>0</v>
      </c>
      <c r="O56" s="55">
        <f t="shared" si="3"/>
        <v>0</v>
      </c>
      <c r="P56" s="55">
        <f t="shared" si="4"/>
        <v>0</v>
      </c>
      <c r="Q56" s="56"/>
      <c r="R56" s="46" t="s">
        <v>1831</v>
      </c>
      <c r="S56" s="46"/>
      <c r="T56" s="57"/>
      <c r="U56" s="16"/>
      <c r="V56" s="16"/>
    </row>
    <row r="57" spans="1:22" s="65" customFormat="1" ht="12.75">
      <c r="A57" s="45" t="s">
        <v>1610</v>
      </c>
      <c r="B57" s="46" t="s">
        <v>2370</v>
      </c>
      <c r="C57" s="47" t="s">
        <v>2656</v>
      </c>
      <c r="D57" s="45" t="s">
        <v>1405</v>
      </c>
      <c r="E57" s="46" t="s">
        <v>2524</v>
      </c>
      <c r="F57" s="48" t="s">
        <v>2525</v>
      </c>
      <c r="G57" s="48" t="s">
        <v>2555</v>
      </c>
      <c r="H57" s="49"/>
      <c r="I57" s="50">
        <v>30761</v>
      </c>
      <c r="J57" s="51">
        <v>1481</v>
      </c>
      <c r="K57" s="52">
        <v>31422</v>
      </c>
      <c r="L57" s="117"/>
      <c r="M57" s="54"/>
      <c r="N57" s="54">
        <v>17544966</v>
      </c>
      <c r="O57" s="55">
        <f t="shared" si="3"/>
        <v>0</v>
      </c>
      <c r="P57" s="55">
        <f t="shared" si="4"/>
        <v>9061.21873499047</v>
      </c>
      <c r="Q57" s="56" t="s">
        <v>2519</v>
      </c>
      <c r="R57" s="46" t="s">
        <v>1506</v>
      </c>
      <c r="S57" s="46"/>
      <c r="T57" s="57"/>
      <c r="U57" s="16"/>
      <c r="V57" s="16"/>
    </row>
    <row r="58" spans="1:22" s="65" customFormat="1" ht="12.75">
      <c r="A58" s="45" t="s">
        <v>1610</v>
      </c>
      <c r="B58" s="46" t="s">
        <v>2632</v>
      </c>
      <c r="C58" s="47">
        <v>23580</v>
      </c>
      <c r="D58" s="45" t="s">
        <v>1405</v>
      </c>
      <c r="E58" s="46" t="s">
        <v>2633</v>
      </c>
      <c r="F58" s="48" t="s">
        <v>2633</v>
      </c>
      <c r="G58" s="48" t="s">
        <v>2555</v>
      </c>
      <c r="H58" s="49"/>
      <c r="I58" s="50">
        <v>30761</v>
      </c>
      <c r="J58" s="51">
        <v>1463</v>
      </c>
      <c r="K58" s="52">
        <v>31422</v>
      </c>
      <c r="L58" s="117"/>
      <c r="M58" s="54"/>
      <c r="N58" s="54"/>
      <c r="O58" s="55">
        <f t="shared" si="3"/>
        <v>0</v>
      </c>
      <c r="P58" s="55">
        <f t="shared" si="4"/>
        <v>0</v>
      </c>
      <c r="Q58" s="56" t="s">
        <v>2519</v>
      </c>
      <c r="R58" s="46"/>
      <c r="S58" s="46"/>
      <c r="T58" s="57"/>
      <c r="U58" s="16"/>
      <c r="V58" s="16"/>
    </row>
    <row r="59" spans="1:22" s="65" customFormat="1" ht="12.75">
      <c r="A59" s="45">
        <v>64</v>
      </c>
      <c r="B59" s="46" t="s">
        <v>1539</v>
      </c>
      <c r="C59" s="47" t="s">
        <v>1540</v>
      </c>
      <c r="D59" s="45" t="s">
        <v>1405</v>
      </c>
      <c r="E59" s="46" t="s">
        <v>1541</v>
      </c>
      <c r="F59" s="48" t="s">
        <v>1542</v>
      </c>
      <c r="G59" s="48" t="s">
        <v>2555</v>
      </c>
      <c r="H59" s="49"/>
      <c r="I59" s="50">
        <v>30771</v>
      </c>
      <c r="J59" s="51"/>
      <c r="K59" s="52">
        <v>31422</v>
      </c>
      <c r="L59" s="117"/>
      <c r="M59" s="54"/>
      <c r="N59" s="54">
        <v>18899088</v>
      </c>
      <c r="O59" s="55">
        <f t="shared" si="3"/>
        <v>0</v>
      </c>
      <c r="P59" s="55">
        <f t="shared" si="4"/>
        <v>9760.564384099325</v>
      </c>
      <c r="Q59" s="56"/>
      <c r="R59" s="46" t="s">
        <v>42</v>
      </c>
      <c r="S59" s="46"/>
      <c r="T59" s="57"/>
      <c r="U59" s="16"/>
      <c r="V59" s="16"/>
    </row>
    <row r="60" spans="1:22" s="65" customFormat="1" ht="12.75">
      <c r="A60" s="45" t="s">
        <v>1447</v>
      </c>
      <c r="B60" s="46" t="s">
        <v>1979</v>
      </c>
      <c r="C60" s="47" t="s">
        <v>1546</v>
      </c>
      <c r="D60" s="45" t="s">
        <v>1405</v>
      </c>
      <c r="E60" s="46" t="s">
        <v>1547</v>
      </c>
      <c r="F60" s="48" t="s">
        <v>2536</v>
      </c>
      <c r="G60" s="48" t="s">
        <v>1527</v>
      </c>
      <c r="H60" s="49"/>
      <c r="I60" s="50">
        <v>30761</v>
      </c>
      <c r="J60" s="51">
        <v>1478</v>
      </c>
      <c r="K60" s="52">
        <v>31422</v>
      </c>
      <c r="L60" s="117"/>
      <c r="M60" s="54"/>
      <c r="N60" s="54">
        <v>25815420</v>
      </c>
      <c r="O60" s="55">
        <f t="shared" si="3"/>
        <v>0</v>
      </c>
      <c r="P60" s="55">
        <f t="shared" si="4"/>
        <v>13332.551761892712</v>
      </c>
      <c r="Q60" s="56" t="s">
        <v>587</v>
      </c>
      <c r="R60" s="46" t="s">
        <v>52</v>
      </c>
      <c r="S60" s="46"/>
      <c r="T60" s="57"/>
      <c r="U60" s="16"/>
      <c r="V60" s="16"/>
    </row>
    <row r="61" spans="1:22" s="65" customFormat="1" ht="12.75">
      <c r="A61" s="45" t="s">
        <v>1447</v>
      </c>
      <c r="B61" s="46" t="s">
        <v>76</v>
      </c>
      <c r="C61" s="47" t="s">
        <v>80</v>
      </c>
      <c r="D61" s="45" t="s">
        <v>79</v>
      </c>
      <c r="E61" s="46" t="s">
        <v>2526</v>
      </c>
      <c r="F61" s="46" t="s">
        <v>2630</v>
      </c>
      <c r="G61" s="48" t="s">
        <v>1545</v>
      </c>
      <c r="H61" s="49"/>
      <c r="I61" s="49" t="s">
        <v>417</v>
      </c>
      <c r="J61" s="51">
        <v>1486</v>
      </c>
      <c r="K61" s="52">
        <v>31422</v>
      </c>
      <c r="L61" s="117"/>
      <c r="M61" s="54"/>
      <c r="N61" s="54">
        <v>11899860</v>
      </c>
      <c r="O61" s="55">
        <f t="shared" si="3"/>
        <v>0</v>
      </c>
      <c r="P61" s="55">
        <f t="shared" si="4"/>
        <v>6145.764795199017</v>
      </c>
      <c r="Q61" s="56" t="s">
        <v>587</v>
      </c>
      <c r="R61" s="46"/>
      <c r="S61" s="46"/>
      <c r="T61" s="57"/>
      <c r="U61" s="16"/>
      <c r="V61" s="16"/>
    </row>
    <row r="62" spans="1:22" s="65" customFormat="1" ht="12.75">
      <c r="A62" s="45" t="s">
        <v>1447</v>
      </c>
      <c r="B62" s="46" t="s">
        <v>1888</v>
      </c>
      <c r="C62" s="47" t="s">
        <v>81</v>
      </c>
      <c r="D62" s="45" t="s">
        <v>1405</v>
      </c>
      <c r="E62" s="46" t="s">
        <v>82</v>
      </c>
      <c r="F62" s="48" t="s">
        <v>83</v>
      </c>
      <c r="G62" s="48" t="s">
        <v>202</v>
      </c>
      <c r="H62" s="49"/>
      <c r="I62" s="50">
        <v>30767</v>
      </c>
      <c r="J62" s="51">
        <v>1662</v>
      </c>
      <c r="K62" s="52">
        <v>31422</v>
      </c>
      <c r="L62" s="117"/>
      <c r="M62" s="54"/>
      <c r="N62" s="54">
        <v>8441280</v>
      </c>
      <c r="O62" s="55">
        <f t="shared" si="3"/>
        <v>0</v>
      </c>
      <c r="P62" s="55">
        <f t="shared" si="4"/>
        <v>4359.5572931461</v>
      </c>
      <c r="Q62" s="56" t="s">
        <v>2519</v>
      </c>
      <c r="R62" s="46"/>
      <c r="S62" s="46"/>
      <c r="T62" s="57"/>
      <c r="U62" s="16"/>
      <c r="V62" s="16"/>
    </row>
    <row r="63" spans="1:22" s="65" customFormat="1" ht="12.75">
      <c r="A63" s="45" t="s">
        <v>1447</v>
      </c>
      <c r="B63" s="46" t="s">
        <v>1609</v>
      </c>
      <c r="C63" s="47" t="s">
        <v>2543</v>
      </c>
      <c r="D63" s="45" t="s">
        <v>1405</v>
      </c>
      <c r="E63" s="46" t="s">
        <v>2544</v>
      </c>
      <c r="F63" s="46" t="s">
        <v>2545</v>
      </c>
      <c r="G63" s="48" t="s">
        <v>1527</v>
      </c>
      <c r="H63" s="49"/>
      <c r="I63" s="49" t="s">
        <v>417</v>
      </c>
      <c r="J63" s="51">
        <v>1479</v>
      </c>
      <c r="K63" s="52">
        <v>31422</v>
      </c>
      <c r="L63" s="117"/>
      <c r="M63" s="54"/>
      <c r="N63" s="54">
        <v>6693671</v>
      </c>
      <c r="O63" s="55">
        <f t="shared" si="3"/>
        <v>0</v>
      </c>
      <c r="P63" s="55">
        <f t="shared" si="4"/>
        <v>3456.9925681852224</v>
      </c>
      <c r="Q63" s="56" t="s">
        <v>587</v>
      </c>
      <c r="R63" s="46"/>
      <c r="S63" s="46"/>
      <c r="T63" s="57"/>
      <c r="U63" s="16"/>
      <c r="V63" s="16"/>
    </row>
    <row r="64" spans="1:22" s="65" customFormat="1" ht="12.75">
      <c r="A64" s="45" t="s">
        <v>1447</v>
      </c>
      <c r="B64" s="46" t="s">
        <v>2015</v>
      </c>
      <c r="C64" s="47"/>
      <c r="D64" s="45"/>
      <c r="E64" s="46"/>
      <c r="F64" s="46" t="s">
        <v>1062</v>
      </c>
      <c r="G64" s="48" t="s">
        <v>1536</v>
      </c>
      <c r="H64" s="49"/>
      <c r="I64" s="50"/>
      <c r="J64" s="51"/>
      <c r="K64" s="52">
        <v>31422</v>
      </c>
      <c r="L64" s="117"/>
      <c r="M64" s="54">
        <v>13000000</v>
      </c>
      <c r="N64" s="54">
        <v>6524406</v>
      </c>
      <c r="O64" s="55">
        <f t="shared" si="3"/>
        <v>6713.939688163325</v>
      </c>
      <c r="P64" s="55">
        <f t="shared" si="4"/>
        <v>3369.5744911608404</v>
      </c>
      <c r="Q64" s="56"/>
      <c r="R64" s="46" t="s">
        <v>42</v>
      </c>
      <c r="S64" s="46"/>
      <c r="T64" s="57"/>
      <c r="U64" s="16"/>
      <c r="V64" s="16"/>
    </row>
    <row r="65" spans="1:22" s="65" customFormat="1" ht="12.75">
      <c r="A65" s="45">
        <v>66</v>
      </c>
      <c r="B65" s="46" t="s">
        <v>1748</v>
      </c>
      <c r="C65" s="47" t="s">
        <v>2429</v>
      </c>
      <c r="D65" s="45" t="s">
        <v>1405</v>
      </c>
      <c r="E65" s="46" t="s">
        <v>708</v>
      </c>
      <c r="F65" s="48" t="s">
        <v>2195</v>
      </c>
      <c r="G65" s="48" t="s">
        <v>2539</v>
      </c>
      <c r="H65" s="49"/>
      <c r="I65" s="50">
        <v>30761</v>
      </c>
      <c r="J65" s="51">
        <v>1468</v>
      </c>
      <c r="K65" s="52"/>
      <c r="L65" s="117"/>
      <c r="M65" s="54">
        <v>0</v>
      </c>
      <c r="N65" s="54">
        <v>0</v>
      </c>
      <c r="O65" s="55">
        <f t="shared" si="3"/>
        <v>0</v>
      </c>
      <c r="P65" s="55">
        <f t="shared" si="4"/>
        <v>0</v>
      </c>
      <c r="Q65" s="56"/>
      <c r="R65" s="46" t="s">
        <v>2674</v>
      </c>
      <c r="S65" s="46"/>
      <c r="T65" s="57"/>
      <c r="U65" s="16"/>
      <c r="V65" s="16"/>
    </row>
    <row r="66" spans="1:22" s="65" customFormat="1" ht="12.75">
      <c r="A66" s="45">
        <v>66</v>
      </c>
      <c r="B66" s="46" t="s">
        <v>613</v>
      </c>
      <c r="C66" s="47"/>
      <c r="D66" s="45" t="s">
        <v>1405</v>
      </c>
      <c r="E66" s="46" t="s">
        <v>614</v>
      </c>
      <c r="F66" s="46" t="s">
        <v>2531</v>
      </c>
      <c r="G66" s="48" t="s">
        <v>2555</v>
      </c>
      <c r="H66" s="49"/>
      <c r="I66" s="49" t="s">
        <v>417</v>
      </c>
      <c r="J66" s="51">
        <v>1463</v>
      </c>
      <c r="K66" s="52">
        <v>31422</v>
      </c>
      <c r="L66" s="117"/>
      <c r="M66" s="54">
        <v>0</v>
      </c>
      <c r="N66" s="54">
        <v>0</v>
      </c>
      <c r="O66" s="55">
        <f t="shared" si="3"/>
        <v>0</v>
      </c>
      <c r="P66" s="55">
        <f t="shared" si="4"/>
        <v>0</v>
      </c>
      <c r="Q66" s="56" t="s">
        <v>2519</v>
      </c>
      <c r="R66" s="46"/>
      <c r="S66" s="46"/>
      <c r="T66" s="57"/>
      <c r="U66" s="16"/>
      <c r="V66" s="16"/>
    </row>
    <row r="67" spans="1:22" s="65" customFormat="1" ht="13.5" thickBot="1">
      <c r="A67" s="45"/>
      <c r="B67" s="46" t="s">
        <v>2668</v>
      </c>
      <c r="C67" s="47">
        <v>6022</v>
      </c>
      <c r="D67" s="45" t="s">
        <v>1405</v>
      </c>
      <c r="E67" s="46" t="s">
        <v>2669</v>
      </c>
      <c r="F67" s="46" t="s">
        <v>2670</v>
      </c>
      <c r="G67" s="48" t="s">
        <v>1527</v>
      </c>
      <c r="H67" s="49"/>
      <c r="I67" s="50">
        <v>30775</v>
      </c>
      <c r="J67" s="51">
        <v>2084</v>
      </c>
      <c r="K67" s="52"/>
      <c r="L67" s="117"/>
      <c r="M67" s="54"/>
      <c r="N67" s="54"/>
      <c r="O67" s="63">
        <f t="shared" si="3"/>
        <v>0</v>
      </c>
      <c r="P67" s="63">
        <f t="shared" si="4"/>
        <v>0</v>
      </c>
      <c r="Q67" s="56" t="s">
        <v>587</v>
      </c>
      <c r="R67" s="46"/>
      <c r="S67" s="46"/>
      <c r="T67" s="57"/>
      <c r="U67" s="16"/>
      <c r="V67" s="16"/>
    </row>
    <row r="68" spans="1:22" s="65" customFormat="1" ht="13.5" thickTop="1">
      <c r="A68" s="45"/>
      <c r="B68" s="46"/>
      <c r="C68" s="47"/>
      <c r="D68" s="45"/>
      <c r="E68" s="46"/>
      <c r="F68" s="46"/>
      <c r="G68" s="48"/>
      <c r="H68" s="49"/>
      <c r="I68" s="50"/>
      <c r="J68" s="366" t="s">
        <v>2350</v>
      </c>
      <c r="K68" s="367"/>
      <c r="L68" s="368"/>
      <c r="M68" s="54"/>
      <c r="N68" s="129"/>
      <c r="O68" s="130">
        <f>SUM(O36:O67)</f>
        <v>377262.7866981362</v>
      </c>
      <c r="P68" s="131">
        <f>SUM(P36:P67)</f>
        <v>90157.0070289784</v>
      </c>
      <c r="Q68" s="132"/>
      <c r="R68" s="46"/>
      <c r="S68" s="46"/>
      <c r="T68" s="57"/>
      <c r="U68" s="16"/>
      <c r="V68" s="16"/>
    </row>
    <row r="69" spans="1:22" s="65" customFormat="1" ht="12.75">
      <c r="A69" s="45"/>
      <c r="B69" s="46"/>
      <c r="C69" s="47"/>
      <c r="D69" s="45"/>
      <c r="E69" s="46"/>
      <c r="F69" s="46"/>
      <c r="G69" s="48"/>
      <c r="H69" s="49"/>
      <c r="I69" s="50"/>
      <c r="J69" s="126"/>
      <c r="K69" s="127"/>
      <c r="L69" s="128"/>
      <c r="M69" s="54"/>
      <c r="N69" s="54"/>
      <c r="O69" s="109"/>
      <c r="P69" s="109"/>
      <c r="Q69" s="56"/>
      <c r="R69" s="46"/>
      <c r="S69" s="46"/>
      <c r="T69" s="57"/>
      <c r="U69" s="16"/>
      <c r="V69" s="16"/>
    </row>
    <row r="70" spans="1:22" s="134" customFormat="1" ht="12.75">
      <c r="A70" s="45"/>
      <c r="B70" s="46"/>
      <c r="C70" s="47"/>
      <c r="D70" s="79" t="s">
        <v>2513</v>
      </c>
      <c r="E70" s="46"/>
      <c r="F70" s="46"/>
      <c r="G70" s="48"/>
      <c r="H70" s="49"/>
      <c r="I70" s="50"/>
      <c r="J70" s="369" t="s">
        <v>2353</v>
      </c>
      <c r="K70" s="370"/>
      <c r="L70" s="371"/>
      <c r="M70" s="54"/>
      <c r="N70" s="54"/>
      <c r="O70" s="372">
        <f>O68+P68</f>
        <v>467419.79372711456</v>
      </c>
      <c r="P70" s="373"/>
      <c r="Q70" s="56"/>
      <c r="R70" s="46"/>
      <c r="S70" s="46"/>
      <c r="T70" s="57"/>
      <c r="U70" s="133"/>
      <c r="V70" s="133"/>
    </row>
    <row r="71" spans="1:22" s="134" customFormat="1" ht="12.75">
      <c r="A71" s="45"/>
      <c r="B71" s="46"/>
      <c r="C71" s="47"/>
      <c r="D71" s="79"/>
      <c r="E71" s="46"/>
      <c r="F71" s="46"/>
      <c r="G71" s="48"/>
      <c r="H71" s="49"/>
      <c r="I71" s="50"/>
      <c r="J71" s="80"/>
      <c r="K71" s="81"/>
      <c r="L71" s="82"/>
      <c r="M71" s="54"/>
      <c r="N71" s="54"/>
      <c r="O71" s="115"/>
      <c r="P71" s="116"/>
      <c r="Q71" s="56"/>
      <c r="R71" s="46"/>
      <c r="S71" s="46"/>
      <c r="T71" s="57"/>
      <c r="U71" s="133"/>
      <c r="V71" s="133"/>
    </row>
    <row r="72" spans="1:22" s="65" customFormat="1" ht="12.75">
      <c r="A72" s="45">
        <v>15</v>
      </c>
      <c r="B72" s="46" t="s">
        <v>2049</v>
      </c>
      <c r="C72" s="47" t="s">
        <v>2050</v>
      </c>
      <c r="D72" s="79" t="s">
        <v>1405</v>
      </c>
      <c r="E72" s="46" t="s">
        <v>2051</v>
      </c>
      <c r="F72" s="46" t="s">
        <v>2051</v>
      </c>
      <c r="G72" s="48" t="s">
        <v>1379</v>
      </c>
      <c r="H72" s="49">
        <v>33018</v>
      </c>
      <c r="I72" s="50">
        <v>30894</v>
      </c>
      <c r="J72" s="126">
        <v>4409</v>
      </c>
      <c r="K72" s="135">
        <v>31757</v>
      </c>
      <c r="L72" s="128">
        <v>31853</v>
      </c>
      <c r="M72" s="54">
        <v>98209349</v>
      </c>
      <c r="N72" s="54"/>
      <c r="O72" s="115">
        <v>50720.9</v>
      </c>
      <c r="P72" s="116" t="s">
        <v>2052</v>
      </c>
      <c r="Q72" s="56" t="s">
        <v>2577</v>
      </c>
      <c r="R72" s="46" t="s">
        <v>2053</v>
      </c>
      <c r="S72" s="46" t="s">
        <v>2520</v>
      </c>
      <c r="T72" s="57"/>
      <c r="U72" s="16"/>
      <c r="V72" s="16"/>
    </row>
    <row r="73" spans="1:22" s="65" customFormat="1" ht="12.75">
      <c r="A73" s="45">
        <v>15</v>
      </c>
      <c r="B73" s="46" t="s">
        <v>748</v>
      </c>
      <c r="C73" s="47" t="s">
        <v>2054</v>
      </c>
      <c r="D73" s="79" t="s">
        <v>1405</v>
      </c>
      <c r="E73" s="46" t="s">
        <v>1247</v>
      </c>
      <c r="F73" s="46" t="s">
        <v>2055</v>
      </c>
      <c r="G73" s="48" t="s">
        <v>1379</v>
      </c>
      <c r="H73" s="49" t="s">
        <v>1762</v>
      </c>
      <c r="I73" s="50">
        <v>30765</v>
      </c>
      <c r="J73" s="126">
        <v>1597</v>
      </c>
      <c r="K73" s="135">
        <v>31758</v>
      </c>
      <c r="L73" s="128"/>
      <c r="M73" s="54">
        <v>32298056</v>
      </c>
      <c r="N73" s="54">
        <v>5112836</v>
      </c>
      <c r="O73" s="115">
        <v>16680.55</v>
      </c>
      <c r="P73" s="116">
        <v>2640.56</v>
      </c>
      <c r="Q73" s="56" t="s">
        <v>2577</v>
      </c>
      <c r="R73" s="46" t="s">
        <v>2056</v>
      </c>
      <c r="S73" s="46" t="s">
        <v>2520</v>
      </c>
      <c r="T73" s="57"/>
      <c r="U73" s="16"/>
      <c r="V73" s="16"/>
    </row>
    <row r="74" spans="1:22" s="65" customFormat="1" ht="12.75">
      <c r="A74" s="45">
        <v>15</v>
      </c>
      <c r="B74" s="46" t="s">
        <v>2057</v>
      </c>
      <c r="C74" s="47">
        <v>13745</v>
      </c>
      <c r="D74" s="79" t="s">
        <v>2058</v>
      </c>
      <c r="E74" s="46" t="s">
        <v>235</v>
      </c>
      <c r="F74" s="46" t="s">
        <v>2059</v>
      </c>
      <c r="G74" s="48" t="s">
        <v>2555</v>
      </c>
      <c r="H74" s="49" t="s">
        <v>341</v>
      </c>
      <c r="I74" s="50">
        <v>30894</v>
      </c>
      <c r="J74" s="126">
        <v>4403</v>
      </c>
      <c r="K74" s="135">
        <v>31757</v>
      </c>
      <c r="L74" s="128">
        <v>31853</v>
      </c>
      <c r="M74" s="54">
        <v>80098368</v>
      </c>
      <c r="N74" s="54"/>
      <c r="O74" s="115">
        <v>41367.35</v>
      </c>
      <c r="P74" s="116" t="s">
        <v>2052</v>
      </c>
      <c r="Q74" s="56" t="s">
        <v>2577</v>
      </c>
      <c r="R74" s="46" t="s">
        <v>2060</v>
      </c>
      <c r="S74" s="46" t="s">
        <v>2520</v>
      </c>
      <c r="T74" s="57"/>
      <c r="U74" s="16"/>
      <c r="V74" s="16"/>
    </row>
    <row r="75" spans="1:22" s="65" customFormat="1" ht="12.75">
      <c r="A75" s="45">
        <v>15</v>
      </c>
      <c r="B75" s="46" t="s">
        <v>2061</v>
      </c>
      <c r="C75" s="47" t="s">
        <v>2062</v>
      </c>
      <c r="D75" s="79" t="s">
        <v>1405</v>
      </c>
      <c r="E75" s="46" t="s">
        <v>1769</v>
      </c>
      <c r="F75" s="46" t="s">
        <v>1769</v>
      </c>
      <c r="G75" s="48" t="s">
        <v>2555</v>
      </c>
      <c r="H75" s="49" t="s">
        <v>1762</v>
      </c>
      <c r="I75" s="50">
        <v>30894</v>
      </c>
      <c r="J75" s="126"/>
      <c r="K75" s="135">
        <v>31757</v>
      </c>
      <c r="L75" s="128">
        <v>31853</v>
      </c>
      <c r="M75" s="54">
        <v>95198880</v>
      </c>
      <c r="N75" s="54"/>
      <c r="O75" s="115">
        <v>49166.12</v>
      </c>
      <c r="P75" s="116" t="s">
        <v>2052</v>
      </c>
      <c r="Q75" s="56" t="s">
        <v>2577</v>
      </c>
      <c r="R75" s="46" t="s">
        <v>2063</v>
      </c>
      <c r="S75" s="46" t="s">
        <v>2520</v>
      </c>
      <c r="T75" s="57"/>
      <c r="U75" s="16"/>
      <c r="V75" s="16"/>
    </row>
    <row r="76" spans="1:22" s="65" customFormat="1" ht="12.75">
      <c r="A76" s="45">
        <v>15</v>
      </c>
      <c r="B76" s="46" t="s">
        <v>2064</v>
      </c>
      <c r="C76" s="47" t="s">
        <v>2065</v>
      </c>
      <c r="D76" s="79" t="s">
        <v>1405</v>
      </c>
      <c r="E76" s="46" t="s">
        <v>2066</v>
      </c>
      <c r="F76" s="46" t="s">
        <v>2066</v>
      </c>
      <c r="G76" s="48" t="s">
        <v>2555</v>
      </c>
      <c r="H76" s="49">
        <v>33018</v>
      </c>
      <c r="I76" s="50" t="s">
        <v>2067</v>
      </c>
      <c r="J76" s="126">
        <v>4918</v>
      </c>
      <c r="K76" s="135">
        <v>31757</v>
      </c>
      <c r="L76" s="128">
        <v>31853</v>
      </c>
      <c r="M76" s="54">
        <v>73241234</v>
      </c>
      <c r="N76" s="54"/>
      <c r="O76" s="115">
        <v>37825.94</v>
      </c>
      <c r="P76" s="116" t="s">
        <v>2052</v>
      </c>
      <c r="Q76" s="56" t="s">
        <v>2577</v>
      </c>
      <c r="R76" s="46"/>
      <c r="S76" s="46" t="s">
        <v>2520</v>
      </c>
      <c r="T76" s="57"/>
      <c r="U76" s="16"/>
      <c r="V76" s="16"/>
    </row>
    <row r="77" spans="1:22" s="65" customFormat="1" ht="12.75">
      <c r="A77" s="45">
        <v>15</v>
      </c>
      <c r="B77" s="46" t="s">
        <v>2068</v>
      </c>
      <c r="C77" s="47" t="s">
        <v>2069</v>
      </c>
      <c r="D77" s="79" t="s">
        <v>1405</v>
      </c>
      <c r="E77" s="46" t="s">
        <v>2070</v>
      </c>
      <c r="F77" s="46" t="s">
        <v>2070</v>
      </c>
      <c r="G77" s="48" t="s">
        <v>1379</v>
      </c>
      <c r="H77" s="49"/>
      <c r="I77" s="50">
        <v>30765</v>
      </c>
      <c r="J77" s="126">
        <v>1591</v>
      </c>
      <c r="K77" s="135">
        <v>31757</v>
      </c>
      <c r="L77" s="128"/>
      <c r="M77" s="54">
        <v>30953314</v>
      </c>
      <c r="N77" s="54">
        <v>6473113</v>
      </c>
      <c r="O77" s="115">
        <v>15986.05</v>
      </c>
      <c r="P77" s="116">
        <v>3343.08</v>
      </c>
      <c r="Q77" s="56" t="s">
        <v>2519</v>
      </c>
      <c r="R77" s="46"/>
      <c r="S77" s="46" t="s">
        <v>2520</v>
      </c>
      <c r="T77" s="57"/>
      <c r="U77" s="16"/>
      <c r="V77" s="16"/>
    </row>
    <row r="78" spans="1:22" s="65" customFormat="1" ht="12.75">
      <c r="A78" s="45">
        <v>15</v>
      </c>
      <c r="B78" s="46" t="s">
        <v>2071</v>
      </c>
      <c r="C78" s="47" t="s">
        <v>2072</v>
      </c>
      <c r="D78" s="79" t="s">
        <v>1405</v>
      </c>
      <c r="E78" s="46" t="s">
        <v>2073</v>
      </c>
      <c r="F78" s="46" t="s">
        <v>2074</v>
      </c>
      <c r="G78" s="48" t="s">
        <v>2075</v>
      </c>
      <c r="H78" s="49"/>
      <c r="I78" s="50"/>
      <c r="J78" s="126"/>
      <c r="K78" s="135">
        <v>31757</v>
      </c>
      <c r="L78" s="128"/>
      <c r="M78" s="54">
        <v>86067123</v>
      </c>
      <c r="N78" s="54"/>
      <c r="O78" s="115">
        <v>44449.96</v>
      </c>
      <c r="P78" s="116" t="s">
        <v>2052</v>
      </c>
      <c r="Q78" s="56" t="s">
        <v>2519</v>
      </c>
      <c r="R78" s="46" t="s">
        <v>2076</v>
      </c>
      <c r="S78" s="46" t="s">
        <v>1870</v>
      </c>
      <c r="T78" s="57"/>
      <c r="U78" s="16"/>
      <c r="V78" s="16"/>
    </row>
    <row r="79" spans="1:22" s="65" customFormat="1" ht="12.75">
      <c r="A79" s="45">
        <v>15</v>
      </c>
      <c r="B79" s="46" t="s">
        <v>2077</v>
      </c>
      <c r="C79" s="47">
        <v>16254</v>
      </c>
      <c r="D79" s="79" t="s">
        <v>1405</v>
      </c>
      <c r="E79" s="46" t="s">
        <v>2078</v>
      </c>
      <c r="F79" s="46" t="s">
        <v>2079</v>
      </c>
      <c r="G79" s="48" t="s">
        <v>2080</v>
      </c>
      <c r="H79" s="49" t="s">
        <v>2081</v>
      </c>
      <c r="I79" s="50"/>
      <c r="J79" s="126"/>
      <c r="K79" s="135">
        <v>31757</v>
      </c>
      <c r="L79" s="128"/>
      <c r="M79" s="54">
        <v>51197144</v>
      </c>
      <c r="N79" s="54">
        <v>12717258</v>
      </c>
      <c r="O79" s="115">
        <v>26441.12</v>
      </c>
      <c r="P79" s="116">
        <v>6567.92</v>
      </c>
      <c r="Q79" s="56" t="s">
        <v>2519</v>
      </c>
      <c r="R79" s="46" t="s">
        <v>2082</v>
      </c>
      <c r="S79" s="46" t="s">
        <v>1870</v>
      </c>
      <c r="T79" s="57"/>
      <c r="U79" s="16"/>
      <c r="V79" s="16"/>
    </row>
    <row r="80" spans="1:22" s="65" customFormat="1" ht="12.75">
      <c r="A80" s="45">
        <v>15</v>
      </c>
      <c r="B80" s="46" t="s">
        <v>2083</v>
      </c>
      <c r="C80" s="47" t="s">
        <v>2084</v>
      </c>
      <c r="D80" s="79" t="s">
        <v>1407</v>
      </c>
      <c r="E80" s="46" t="s">
        <v>2085</v>
      </c>
      <c r="F80" s="46" t="s">
        <v>2086</v>
      </c>
      <c r="G80" s="48" t="s">
        <v>1379</v>
      </c>
      <c r="H80" s="49"/>
      <c r="I80" s="50">
        <v>30765</v>
      </c>
      <c r="J80" s="126">
        <v>1596</v>
      </c>
      <c r="K80" s="135">
        <v>31757</v>
      </c>
      <c r="L80" s="128">
        <v>31853</v>
      </c>
      <c r="M80" s="54">
        <v>62267508</v>
      </c>
      <c r="N80" s="54">
        <v>7246604</v>
      </c>
      <c r="O80" s="115">
        <v>32158.48</v>
      </c>
      <c r="P80" s="116">
        <v>3742.56</v>
      </c>
      <c r="Q80" s="56" t="s">
        <v>2519</v>
      </c>
      <c r="R80" s="46" t="s">
        <v>2087</v>
      </c>
      <c r="S80" s="46" t="s">
        <v>2520</v>
      </c>
      <c r="T80" s="57"/>
      <c r="U80" s="16"/>
      <c r="V80" s="16"/>
    </row>
    <row r="81" spans="1:22" s="65" customFormat="1" ht="12.75">
      <c r="A81" s="45">
        <v>15</v>
      </c>
      <c r="B81" s="46" t="s">
        <v>2088</v>
      </c>
      <c r="C81" s="47" t="s">
        <v>2089</v>
      </c>
      <c r="D81" s="79" t="s">
        <v>1405</v>
      </c>
      <c r="E81" s="46" t="s">
        <v>2090</v>
      </c>
      <c r="F81" s="46" t="s">
        <v>2091</v>
      </c>
      <c r="G81" s="48" t="s">
        <v>2075</v>
      </c>
      <c r="H81" s="49">
        <v>33004</v>
      </c>
      <c r="I81" s="50">
        <v>30765</v>
      </c>
      <c r="J81" s="126">
        <v>1582</v>
      </c>
      <c r="K81" s="135">
        <v>31757</v>
      </c>
      <c r="L81" s="128"/>
      <c r="M81" s="54"/>
      <c r="N81" s="54">
        <v>16066178</v>
      </c>
      <c r="O81" s="115" t="s">
        <v>2052</v>
      </c>
      <c r="P81" s="116">
        <v>8297.49</v>
      </c>
      <c r="Q81" s="56" t="s">
        <v>749</v>
      </c>
      <c r="R81" s="46" t="s">
        <v>2092</v>
      </c>
      <c r="S81" s="46" t="s">
        <v>42</v>
      </c>
      <c r="T81" s="57"/>
      <c r="U81" s="16"/>
      <c r="V81" s="16"/>
    </row>
    <row r="82" spans="1:22" s="65" customFormat="1" ht="12.75">
      <c r="A82" s="45">
        <v>15</v>
      </c>
      <c r="B82" s="46" t="s">
        <v>2093</v>
      </c>
      <c r="C82" s="47" t="s">
        <v>2295</v>
      </c>
      <c r="D82" s="79" t="s">
        <v>1405</v>
      </c>
      <c r="E82" s="46" t="s">
        <v>2094</v>
      </c>
      <c r="F82" s="46" t="s">
        <v>2095</v>
      </c>
      <c r="G82" s="48" t="s">
        <v>151</v>
      </c>
      <c r="H82" s="49" t="s">
        <v>1631</v>
      </c>
      <c r="I82" s="50" t="s">
        <v>1525</v>
      </c>
      <c r="J82" s="126">
        <v>4403</v>
      </c>
      <c r="K82" s="135">
        <v>31757</v>
      </c>
      <c r="L82" s="128"/>
      <c r="M82" s="54"/>
      <c r="N82" s="54">
        <v>4257277</v>
      </c>
      <c r="O82" s="115" t="s">
        <v>2052</v>
      </c>
      <c r="P82" s="116">
        <v>2198.7</v>
      </c>
      <c r="Q82" s="56" t="s">
        <v>587</v>
      </c>
      <c r="R82" s="46" t="s">
        <v>2096</v>
      </c>
      <c r="S82" s="46"/>
      <c r="T82" s="57"/>
      <c r="U82" s="16"/>
      <c r="V82" s="16"/>
    </row>
    <row r="83" spans="1:22" s="65" customFormat="1" ht="12.75">
      <c r="A83" s="45">
        <v>15</v>
      </c>
      <c r="B83" s="46" t="s">
        <v>2097</v>
      </c>
      <c r="C83" s="47" t="s">
        <v>2098</v>
      </c>
      <c r="D83" s="79" t="s">
        <v>1405</v>
      </c>
      <c r="E83" s="46" t="s">
        <v>2099</v>
      </c>
      <c r="F83" s="46" t="s">
        <v>2100</v>
      </c>
      <c r="G83" s="48" t="s">
        <v>1379</v>
      </c>
      <c r="H83" s="49"/>
      <c r="I83" s="50">
        <v>30765</v>
      </c>
      <c r="J83" s="126">
        <v>1592</v>
      </c>
      <c r="K83" s="135">
        <v>31757</v>
      </c>
      <c r="L83" s="128">
        <v>31853</v>
      </c>
      <c r="M83" s="54"/>
      <c r="N83" s="54">
        <v>14156730</v>
      </c>
      <c r="O83" s="115" t="s">
        <v>2052</v>
      </c>
      <c r="P83" s="116">
        <v>7311.34</v>
      </c>
      <c r="Q83" s="56" t="s">
        <v>2519</v>
      </c>
      <c r="R83" s="46" t="s">
        <v>2101</v>
      </c>
      <c r="S83" s="46"/>
      <c r="T83" s="57"/>
      <c r="U83" s="16"/>
      <c r="V83" s="16"/>
    </row>
    <row r="84" spans="1:22" s="65" customFormat="1" ht="12.75">
      <c r="A84" s="45">
        <v>15</v>
      </c>
      <c r="B84" s="46" t="s">
        <v>2102</v>
      </c>
      <c r="C84" s="47" t="s">
        <v>2103</v>
      </c>
      <c r="D84" s="79" t="s">
        <v>1405</v>
      </c>
      <c r="E84" s="46" t="s">
        <v>2284</v>
      </c>
      <c r="F84" s="46" t="s">
        <v>2099</v>
      </c>
      <c r="G84" s="48" t="s">
        <v>1379</v>
      </c>
      <c r="H84" s="49"/>
      <c r="I84" s="50" t="s">
        <v>2217</v>
      </c>
      <c r="J84" s="126">
        <v>1592</v>
      </c>
      <c r="K84" s="135">
        <v>31757</v>
      </c>
      <c r="L84" s="128" t="s">
        <v>2104</v>
      </c>
      <c r="M84" s="54"/>
      <c r="N84" s="54"/>
      <c r="O84" s="115" t="s">
        <v>2052</v>
      </c>
      <c r="P84" s="116" t="s">
        <v>2052</v>
      </c>
      <c r="Q84" s="56" t="s">
        <v>1389</v>
      </c>
      <c r="R84" s="46" t="s">
        <v>2105</v>
      </c>
      <c r="S84" s="46" t="s">
        <v>42</v>
      </c>
      <c r="T84" s="57"/>
      <c r="U84" s="16"/>
      <c r="V84" s="16"/>
    </row>
    <row r="85" spans="1:22" s="65" customFormat="1" ht="12.75">
      <c r="A85" s="45">
        <v>15</v>
      </c>
      <c r="B85" s="46" t="s">
        <v>2106</v>
      </c>
      <c r="C85" s="47" t="s">
        <v>2107</v>
      </c>
      <c r="D85" s="79" t="s">
        <v>1405</v>
      </c>
      <c r="E85" s="46" t="s">
        <v>2108</v>
      </c>
      <c r="F85" s="46" t="s">
        <v>2109</v>
      </c>
      <c r="G85" s="48" t="s">
        <v>2555</v>
      </c>
      <c r="H85" s="49"/>
      <c r="I85" s="50">
        <v>30894</v>
      </c>
      <c r="J85" s="126">
        <v>4403</v>
      </c>
      <c r="K85" s="135">
        <v>31757</v>
      </c>
      <c r="L85" s="128">
        <v>31853</v>
      </c>
      <c r="M85" s="54"/>
      <c r="N85" s="54">
        <v>7159847</v>
      </c>
      <c r="O85" s="115" t="s">
        <v>2052</v>
      </c>
      <c r="P85" s="116">
        <v>3697.75</v>
      </c>
      <c r="Q85" s="56" t="s">
        <v>2519</v>
      </c>
      <c r="R85" s="46" t="s">
        <v>892</v>
      </c>
      <c r="S85" s="46" t="s">
        <v>2520</v>
      </c>
      <c r="T85" s="57"/>
      <c r="U85" s="16"/>
      <c r="V85" s="16"/>
    </row>
    <row r="86" spans="1:22" s="65" customFormat="1" ht="12.75">
      <c r="A86" s="45"/>
      <c r="B86" s="46" t="s">
        <v>2110</v>
      </c>
      <c r="C86" s="47"/>
      <c r="D86" s="79"/>
      <c r="E86" s="46"/>
      <c r="F86" s="46"/>
      <c r="G86" s="48"/>
      <c r="H86" s="49"/>
      <c r="I86" s="50"/>
      <c r="J86" s="126"/>
      <c r="K86" s="135">
        <v>31757</v>
      </c>
      <c r="L86" s="128"/>
      <c r="M86" s="54"/>
      <c r="N86" s="54"/>
      <c r="O86" s="115"/>
      <c r="P86" s="116"/>
      <c r="Q86" s="56"/>
      <c r="R86" s="46"/>
      <c r="S86" s="46"/>
      <c r="T86" s="57"/>
      <c r="U86" s="16"/>
      <c r="V86" s="16"/>
    </row>
    <row r="87" spans="1:22" s="65" customFormat="1" ht="12.75">
      <c r="A87" s="45">
        <v>15</v>
      </c>
      <c r="B87" s="46" t="s">
        <v>2111</v>
      </c>
      <c r="C87" s="47" t="s">
        <v>2112</v>
      </c>
      <c r="D87" s="79" t="s">
        <v>1405</v>
      </c>
      <c r="E87" s="46" t="s">
        <v>2113</v>
      </c>
      <c r="F87" s="46" t="s">
        <v>2114</v>
      </c>
      <c r="G87" s="48" t="s">
        <v>2555</v>
      </c>
      <c r="H87" s="49"/>
      <c r="I87" s="50">
        <v>30894</v>
      </c>
      <c r="J87" s="126"/>
      <c r="K87" s="135"/>
      <c r="L87" s="128">
        <v>31853</v>
      </c>
      <c r="M87" s="54"/>
      <c r="N87" s="54">
        <v>9449544</v>
      </c>
      <c r="O87" s="115" t="s">
        <v>2052</v>
      </c>
      <c r="P87" s="116">
        <v>4880.28</v>
      </c>
      <c r="Q87" s="56" t="s">
        <v>2519</v>
      </c>
      <c r="R87" s="46" t="s">
        <v>2523</v>
      </c>
      <c r="S87" s="46"/>
      <c r="T87" s="57"/>
      <c r="U87" s="16"/>
      <c r="V87" s="16"/>
    </row>
    <row r="88" spans="1:22" s="65" customFormat="1" ht="12.75">
      <c r="A88" s="45"/>
      <c r="B88" s="46" t="s">
        <v>1415</v>
      </c>
      <c r="C88" s="47"/>
      <c r="D88" s="79"/>
      <c r="E88" s="46"/>
      <c r="F88" s="46"/>
      <c r="G88" s="48"/>
      <c r="H88" s="49"/>
      <c r="I88" s="50"/>
      <c r="J88" s="126"/>
      <c r="K88" s="135"/>
      <c r="L88" s="128"/>
      <c r="M88" s="54"/>
      <c r="N88" s="54"/>
      <c r="O88" s="115"/>
      <c r="P88" s="116"/>
      <c r="Q88" s="56"/>
      <c r="R88" s="46"/>
      <c r="S88" s="46"/>
      <c r="T88" s="57"/>
      <c r="U88" s="16"/>
      <c r="V88" s="16"/>
    </row>
    <row r="89" spans="1:22" s="65" customFormat="1" ht="12.75">
      <c r="A89" s="45">
        <v>15</v>
      </c>
      <c r="B89" s="46" t="s">
        <v>2115</v>
      </c>
      <c r="C89" s="47">
        <v>17873</v>
      </c>
      <c r="D89" s="79" t="s">
        <v>1405</v>
      </c>
      <c r="E89" s="46" t="s">
        <v>2116</v>
      </c>
      <c r="F89" s="46" t="s">
        <v>2117</v>
      </c>
      <c r="G89" s="48" t="s">
        <v>1379</v>
      </c>
      <c r="H89" s="49"/>
      <c r="I89" s="50">
        <v>30765</v>
      </c>
      <c r="J89" s="126">
        <v>1593</v>
      </c>
      <c r="K89" s="135"/>
      <c r="L89" s="128"/>
      <c r="M89" s="54"/>
      <c r="N89" s="54">
        <v>20910340</v>
      </c>
      <c r="O89" s="115" t="s">
        <v>2052</v>
      </c>
      <c r="P89" s="116">
        <v>10799.29</v>
      </c>
      <c r="Q89" s="56" t="s">
        <v>2735</v>
      </c>
      <c r="R89" s="46" t="s">
        <v>2118</v>
      </c>
      <c r="S89" s="46" t="s">
        <v>42</v>
      </c>
      <c r="T89" s="57"/>
      <c r="U89" s="16"/>
      <c r="V89" s="16"/>
    </row>
    <row r="90" spans="1:22" s="65" customFormat="1" ht="12.75">
      <c r="A90" s="45">
        <v>15</v>
      </c>
      <c r="B90" s="46" t="s">
        <v>2119</v>
      </c>
      <c r="C90" s="47" t="s">
        <v>2120</v>
      </c>
      <c r="D90" s="79" t="s">
        <v>1405</v>
      </c>
      <c r="E90" s="46" t="s">
        <v>2121</v>
      </c>
      <c r="F90" s="46" t="s">
        <v>2121</v>
      </c>
      <c r="G90" s="48" t="s">
        <v>2555</v>
      </c>
      <c r="H90" s="49"/>
      <c r="I90" s="50">
        <v>30765</v>
      </c>
      <c r="J90" s="126">
        <v>1595</v>
      </c>
      <c r="K90" s="135"/>
      <c r="L90" s="128"/>
      <c r="M90" s="54"/>
      <c r="N90" s="54">
        <v>13553433</v>
      </c>
      <c r="O90" s="115" t="s">
        <v>2052</v>
      </c>
      <c r="P90" s="116">
        <v>6999.76</v>
      </c>
      <c r="Q90" s="56" t="s">
        <v>2735</v>
      </c>
      <c r="R90" s="46" t="s">
        <v>2523</v>
      </c>
      <c r="S90" s="46"/>
      <c r="T90" s="57"/>
      <c r="U90" s="16"/>
      <c r="V90" s="16"/>
    </row>
    <row r="91" spans="1:22" s="65" customFormat="1" ht="12.75">
      <c r="A91" s="45">
        <v>15</v>
      </c>
      <c r="B91" s="46" t="s">
        <v>2122</v>
      </c>
      <c r="C91" s="47"/>
      <c r="D91" s="79"/>
      <c r="E91" s="46"/>
      <c r="F91" s="46"/>
      <c r="G91" s="48"/>
      <c r="H91" s="49"/>
      <c r="I91" s="50"/>
      <c r="J91" s="80"/>
      <c r="K91" s="136"/>
      <c r="L91" s="82"/>
      <c r="M91" s="54"/>
      <c r="N91" s="54"/>
      <c r="O91" s="115" t="s">
        <v>2052</v>
      </c>
      <c r="P91" s="116" t="s">
        <v>2052</v>
      </c>
      <c r="Q91" s="56"/>
      <c r="R91" s="46"/>
      <c r="S91" s="46"/>
      <c r="T91" s="57"/>
      <c r="U91" s="16"/>
      <c r="V91" s="16"/>
    </row>
    <row r="92" spans="1:22" s="65" customFormat="1" ht="12.75">
      <c r="A92" s="45">
        <v>15</v>
      </c>
      <c r="B92" s="46" t="s">
        <v>2123</v>
      </c>
      <c r="C92" s="47">
        <v>44817</v>
      </c>
      <c r="D92" s="79" t="s">
        <v>1405</v>
      </c>
      <c r="E92" s="46" t="s">
        <v>2124</v>
      </c>
      <c r="F92" s="46" t="s">
        <v>2125</v>
      </c>
      <c r="G92" s="48" t="s">
        <v>1379</v>
      </c>
      <c r="H92" s="49"/>
      <c r="I92" s="50"/>
      <c r="J92" s="80"/>
      <c r="K92" s="136"/>
      <c r="L92" s="82"/>
      <c r="M92" s="54"/>
      <c r="N92" s="54">
        <v>38670441</v>
      </c>
      <c r="O92" s="115" t="s">
        <v>2052</v>
      </c>
      <c r="P92" s="116">
        <v>19971.62</v>
      </c>
      <c r="Q92" s="56" t="s">
        <v>2519</v>
      </c>
      <c r="R92" s="46"/>
      <c r="S92" s="46" t="s">
        <v>2126</v>
      </c>
      <c r="T92" s="57"/>
      <c r="U92" s="16"/>
      <c r="V92" s="16"/>
    </row>
    <row r="93" spans="1:22" s="65" customFormat="1" ht="12.75">
      <c r="A93" s="45">
        <v>15</v>
      </c>
      <c r="B93" s="46" t="s">
        <v>2127</v>
      </c>
      <c r="C93" s="47"/>
      <c r="D93" s="79"/>
      <c r="E93" s="46"/>
      <c r="F93" s="46"/>
      <c r="G93" s="48" t="s">
        <v>151</v>
      </c>
      <c r="H93" s="49"/>
      <c r="I93" s="50"/>
      <c r="J93" s="80"/>
      <c r="K93" s="136"/>
      <c r="L93" s="82"/>
      <c r="M93" s="54"/>
      <c r="N93" s="54">
        <v>9080824</v>
      </c>
      <c r="O93" s="115" t="s">
        <v>2052</v>
      </c>
      <c r="P93" s="116">
        <v>4689.85</v>
      </c>
      <c r="Q93" s="56" t="s">
        <v>587</v>
      </c>
      <c r="R93" s="46"/>
      <c r="S93" s="46"/>
      <c r="T93" s="57"/>
      <c r="U93" s="16"/>
      <c r="V93" s="16"/>
    </row>
    <row r="94" spans="1:22" s="65" customFormat="1" ht="12.75">
      <c r="A94" s="45">
        <v>15</v>
      </c>
      <c r="B94" s="46" t="s">
        <v>2128</v>
      </c>
      <c r="C94" s="47"/>
      <c r="D94" s="79"/>
      <c r="E94" s="46"/>
      <c r="F94" s="46"/>
      <c r="G94" s="48" t="s">
        <v>151</v>
      </c>
      <c r="H94" s="49"/>
      <c r="I94" s="50"/>
      <c r="J94" s="80"/>
      <c r="K94" s="136"/>
      <c r="L94" s="82"/>
      <c r="M94" s="54"/>
      <c r="N94" s="54">
        <v>3762817</v>
      </c>
      <c r="O94" s="115" t="s">
        <v>2052</v>
      </c>
      <c r="P94" s="116">
        <v>1943.33</v>
      </c>
      <c r="Q94" s="56" t="s">
        <v>587</v>
      </c>
      <c r="R94" s="46"/>
      <c r="S94" s="46"/>
      <c r="T94" s="57"/>
      <c r="U94" s="16"/>
      <c r="V94" s="16"/>
    </row>
    <row r="95" spans="1:22" s="65" customFormat="1" ht="12.75">
      <c r="A95" s="45">
        <v>15</v>
      </c>
      <c r="B95" s="46" t="s">
        <v>679</v>
      </c>
      <c r="C95" s="47"/>
      <c r="D95" s="79"/>
      <c r="E95" s="46"/>
      <c r="F95" s="46"/>
      <c r="G95" s="48" t="s">
        <v>151</v>
      </c>
      <c r="H95" s="49"/>
      <c r="I95" s="50"/>
      <c r="J95" s="80"/>
      <c r="K95" s="136"/>
      <c r="L95" s="82"/>
      <c r="M95" s="54"/>
      <c r="N95" s="54"/>
      <c r="O95" s="115" t="s">
        <v>2052</v>
      </c>
      <c r="P95" s="116" t="s">
        <v>2052</v>
      </c>
      <c r="Q95" s="56" t="s">
        <v>587</v>
      </c>
      <c r="R95" s="46"/>
      <c r="S95" s="46"/>
      <c r="T95" s="57"/>
      <c r="U95" s="16"/>
      <c r="V95" s="16"/>
    </row>
    <row r="96" spans="1:22" s="65" customFormat="1" ht="12.75">
      <c r="A96" s="45">
        <v>15</v>
      </c>
      <c r="B96" s="46" t="s">
        <v>2129</v>
      </c>
      <c r="C96" s="47">
        <v>15052</v>
      </c>
      <c r="D96" s="79" t="s">
        <v>1405</v>
      </c>
      <c r="E96" s="46" t="s">
        <v>2130</v>
      </c>
      <c r="F96" s="46" t="s">
        <v>2131</v>
      </c>
      <c r="G96" s="48" t="s">
        <v>2132</v>
      </c>
      <c r="H96" s="49"/>
      <c r="I96" s="50"/>
      <c r="J96" s="80"/>
      <c r="K96" s="136"/>
      <c r="L96" s="82"/>
      <c r="M96" s="54"/>
      <c r="N96" s="54">
        <v>7226086</v>
      </c>
      <c r="O96" s="115" t="s">
        <v>2052</v>
      </c>
      <c r="P96" s="116">
        <v>3731.96</v>
      </c>
      <c r="Q96" s="56" t="s">
        <v>2519</v>
      </c>
      <c r="R96" s="46"/>
      <c r="S96" s="46"/>
      <c r="T96" s="57"/>
      <c r="U96" s="16"/>
      <c r="V96" s="16"/>
    </row>
    <row r="97" spans="1:22" s="65" customFormat="1" ht="12.75">
      <c r="A97" s="45">
        <v>15</v>
      </c>
      <c r="B97" s="46" t="s">
        <v>2133</v>
      </c>
      <c r="C97" s="47">
        <v>36527</v>
      </c>
      <c r="D97" s="79"/>
      <c r="E97" s="46"/>
      <c r="F97" s="46"/>
      <c r="G97" s="48" t="s">
        <v>151</v>
      </c>
      <c r="H97" s="49"/>
      <c r="I97" s="50"/>
      <c r="J97" s="80"/>
      <c r="K97" s="136"/>
      <c r="L97" s="82"/>
      <c r="M97" s="54"/>
      <c r="N97" s="54">
        <v>2004511</v>
      </c>
      <c r="O97" s="115" t="s">
        <v>2052</v>
      </c>
      <c r="P97" s="116">
        <v>1035.24</v>
      </c>
      <c r="Q97" s="56" t="s">
        <v>587</v>
      </c>
      <c r="R97" s="46"/>
      <c r="S97" s="46"/>
      <c r="T97" s="57"/>
      <c r="U97" s="16"/>
      <c r="V97" s="16"/>
    </row>
    <row r="98" spans="1:22" s="65" customFormat="1" ht="12.75">
      <c r="A98" s="45"/>
      <c r="B98" s="46"/>
      <c r="C98" s="47"/>
      <c r="D98" s="79"/>
      <c r="E98" s="46"/>
      <c r="F98" s="46"/>
      <c r="G98" s="48"/>
      <c r="H98" s="49"/>
      <c r="I98" s="50"/>
      <c r="J98" s="80" t="s">
        <v>2350</v>
      </c>
      <c r="K98" s="81"/>
      <c r="L98" s="82"/>
      <c r="M98" s="54"/>
      <c r="N98" s="54"/>
      <c r="O98" s="115">
        <v>314796.48</v>
      </c>
      <c r="P98" s="116">
        <v>91850.74</v>
      </c>
      <c r="Q98" s="56"/>
      <c r="R98" s="46"/>
      <c r="S98" s="46"/>
      <c r="T98" s="57"/>
      <c r="U98" s="16"/>
      <c r="V98" s="16"/>
    </row>
    <row r="99" spans="1:22" s="65" customFormat="1" ht="12.75">
      <c r="A99" s="45"/>
      <c r="B99" s="46"/>
      <c r="C99" s="47"/>
      <c r="D99" s="79"/>
      <c r="E99" s="46"/>
      <c r="F99" s="46"/>
      <c r="G99" s="48"/>
      <c r="H99" s="49"/>
      <c r="I99" s="50"/>
      <c r="J99" s="80"/>
      <c r="K99" s="81"/>
      <c r="L99" s="82"/>
      <c r="M99" s="54"/>
      <c r="N99" s="54"/>
      <c r="O99" s="115"/>
      <c r="P99" s="116"/>
      <c r="Q99" s="56"/>
      <c r="R99" s="46"/>
      <c r="S99" s="46"/>
      <c r="T99" s="57"/>
      <c r="U99" s="16"/>
      <c r="V99" s="16"/>
    </row>
    <row r="100" spans="1:22" s="65" customFormat="1" ht="12.75">
      <c r="A100" s="45"/>
      <c r="B100" s="46"/>
      <c r="C100" s="111" t="s">
        <v>989</v>
      </c>
      <c r="D100" s="79"/>
      <c r="E100" s="46"/>
      <c r="F100" s="46"/>
      <c r="G100" s="48"/>
      <c r="H100" s="49"/>
      <c r="I100" s="50"/>
      <c r="J100" s="80" t="s">
        <v>2134</v>
      </c>
      <c r="K100" s="81"/>
      <c r="L100" s="82"/>
      <c r="M100" s="54"/>
      <c r="N100" s="54"/>
      <c r="O100" s="115">
        <v>406647.22</v>
      </c>
      <c r="P100" s="116"/>
      <c r="Q100" s="56"/>
      <c r="R100" s="46"/>
      <c r="S100" s="46"/>
      <c r="T100" s="57"/>
      <c r="U100" s="16"/>
      <c r="V100" s="16"/>
    </row>
    <row r="101" spans="1:22" s="65" customFormat="1" ht="12.75">
      <c r="A101" s="45"/>
      <c r="B101" s="46"/>
      <c r="C101" s="111"/>
      <c r="D101" s="79"/>
      <c r="E101" s="46"/>
      <c r="F101" s="46"/>
      <c r="G101" s="48"/>
      <c r="H101" s="49"/>
      <c r="I101" s="50"/>
      <c r="J101" s="80"/>
      <c r="K101" s="81"/>
      <c r="L101" s="82"/>
      <c r="M101" s="54"/>
      <c r="N101" s="54"/>
      <c r="O101" s="115"/>
      <c r="P101" s="116"/>
      <c r="Q101" s="56"/>
      <c r="R101" s="46"/>
      <c r="S101" s="46"/>
      <c r="T101" s="57"/>
      <c r="U101" s="142"/>
      <c r="V101" s="142"/>
    </row>
    <row r="102" spans="1:21" s="345" customFormat="1" ht="12">
      <c r="A102" s="334" t="s">
        <v>978</v>
      </c>
      <c r="B102" s="335" t="s">
        <v>1271</v>
      </c>
      <c r="C102" s="336" t="s">
        <v>1272</v>
      </c>
      <c r="D102" s="334" t="s">
        <v>1405</v>
      </c>
      <c r="E102" s="335" t="s">
        <v>1273</v>
      </c>
      <c r="F102" s="337" t="s">
        <v>1274</v>
      </c>
      <c r="G102" s="337" t="s">
        <v>1379</v>
      </c>
      <c r="H102" s="338"/>
      <c r="I102" s="339">
        <v>30760</v>
      </c>
      <c r="J102" s="340">
        <v>1387</v>
      </c>
      <c r="K102" s="338">
        <v>31149</v>
      </c>
      <c r="L102" s="339">
        <v>32269</v>
      </c>
      <c r="M102" s="341"/>
      <c r="N102" s="341"/>
      <c r="O102" s="342">
        <f aca="true" t="shared" si="5" ref="O102:O130">M102/1936.27</f>
        <v>0</v>
      </c>
      <c r="P102" s="342">
        <f aca="true" t="shared" si="6" ref="P102:P130">N102/1936.27</f>
        <v>0</v>
      </c>
      <c r="Q102" s="343" t="s">
        <v>2519</v>
      </c>
      <c r="R102" s="335" t="s">
        <v>1275</v>
      </c>
      <c r="S102" s="335"/>
      <c r="T102" s="335"/>
      <c r="U102" s="344"/>
    </row>
    <row r="103" spans="1:21" s="345" customFormat="1" ht="12">
      <c r="A103" s="334"/>
      <c r="B103" s="335" t="s">
        <v>1276</v>
      </c>
      <c r="C103" s="336" t="s">
        <v>1277</v>
      </c>
      <c r="D103" s="334" t="s">
        <v>1405</v>
      </c>
      <c r="E103" s="335" t="s">
        <v>1273</v>
      </c>
      <c r="F103" s="337" t="s">
        <v>1274</v>
      </c>
      <c r="G103" s="337" t="s">
        <v>1379</v>
      </c>
      <c r="H103" s="338" t="s">
        <v>1762</v>
      </c>
      <c r="I103" s="339">
        <v>30760</v>
      </c>
      <c r="J103" s="340">
        <v>1387</v>
      </c>
      <c r="K103" s="338">
        <v>31149</v>
      </c>
      <c r="L103" s="339">
        <v>32269</v>
      </c>
      <c r="M103" s="341">
        <v>46617750</v>
      </c>
      <c r="N103" s="341">
        <v>35400852</v>
      </c>
      <c r="O103" s="342">
        <f t="shared" si="5"/>
        <v>24076.05860752891</v>
      </c>
      <c r="P103" s="342">
        <f t="shared" si="6"/>
        <v>18283.014249045846</v>
      </c>
      <c r="Q103" s="346" t="s">
        <v>2577</v>
      </c>
      <c r="R103" s="335" t="s">
        <v>1278</v>
      </c>
      <c r="S103" s="335"/>
      <c r="T103" s="335"/>
      <c r="U103" s="344"/>
    </row>
    <row r="104" spans="1:21" s="345" customFormat="1" ht="12">
      <c r="A104" s="334" t="s">
        <v>978</v>
      </c>
      <c r="B104" s="335" t="s">
        <v>1279</v>
      </c>
      <c r="C104" s="336" t="s">
        <v>1280</v>
      </c>
      <c r="D104" s="334" t="s">
        <v>1405</v>
      </c>
      <c r="E104" s="335" t="s">
        <v>1281</v>
      </c>
      <c r="F104" s="337" t="s">
        <v>1281</v>
      </c>
      <c r="G104" s="337" t="s">
        <v>1282</v>
      </c>
      <c r="H104" s="338"/>
      <c r="I104" s="338" t="s">
        <v>1535</v>
      </c>
      <c r="J104" s="340">
        <v>1391</v>
      </c>
      <c r="K104" s="338"/>
      <c r="L104" s="347"/>
      <c r="M104" s="341">
        <v>41754869</v>
      </c>
      <c r="N104" s="341">
        <v>3376862</v>
      </c>
      <c r="O104" s="342">
        <f t="shared" si="5"/>
        <v>21564.590165627727</v>
      </c>
      <c r="P104" s="342">
        <f t="shared" si="6"/>
        <v>1744.0036771731216</v>
      </c>
      <c r="Q104" s="348" t="s">
        <v>2519</v>
      </c>
      <c r="R104" s="335" t="s">
        <v>1283</v>
      </c>
      <c r="S104" s="335" t="s">
        <v>1284</v>
      </c>
      <c r="T104" s="335"/>
      <c r="U104" s="344"/>
    </row>
    <row r="105" spans="1:21" s="345" customFormat="1" ht="12">
      <c r="A105" s="334" t="s">
        <v>978</v>
      </c>
      <c r="B105" s="335" t="s">
        <v>1979</v>
      </c>
      <c r="C105" s="349" t="s">
        <v>1285</v>
      </c>
      <c r="D105" s="334" t="s">
        <v>1405</v>
      </c>
      <c r="E105" s="335" t="s">
        <v>1286</v>
      </c>
      <c r="F105" s="337" t="s">
        <v>1287</v>
      </c>
      <c r="G105" s="337" t="s">
        <v>1288</v>
      </c>
      <c r="H105" s="338"/>
      <c r="I105" s="339">
        <v>30760</v>
      </c>
      <c r="J105" s="340">
        <v>1405</v>
      </c>
      <c r="K105" s="338">
        <v>31149</v>
      </c>
      <c r="L105" s="339">
        <v>32269</v>
      </c>
      <c r="M105" s="341">
        <v>42111044</v>
      </c>
      <c r="N105" s="341"/>
      <c r="O105" s="342">
        <f t="shared" si="5"/>
        <v>21748.539201660926</v>
      </c>
      <c r="P105" s="342">
        <f t="shared" si="6"/>
        <v>0</v>
      </c>
      <c r="Q105" s="348" t="s">
        <v>2519</v>
      </c>
      <c r="R105" s="335" t="s">
        <v>42</v>
      </c>
      <c r="S105" s="335"/>
      <c r="T105" s="335"/>
      <c r="U105" s="344"/>
    </row>
    <row r="106" spans="1:21" s="345" customFormat="1" ht="12">
      <c r="A106" s="334" t="s">
        <v>978</v>
      </c>
      <c r="B106" s="335" t="s">
        <v>1289</v>
      </c>
      <c r="C106" s="336" t="s">
        <v>1290</v>
      </c>
      <c r="D106" s="334" t="s">
        <v>1405</v>
      </c>
      <c r="E106" s="335" t="s">
        <v>1291</v>
      </c>
      <c r="F106" s="337" t="s">
        <v>1292</v>
      </c>
      <c r="G106" s="337" t="s">
        <v>2286</v>
      </c>
      <c r="H106" s="338">
        <v>33004</v>
      </c>
      <c r="I106" s="339">
        <v>30894</v>
      </c>
      <c r="J106" s="340"/>
      <c r="K106" s="338">
        <v>31149</v>
      </c>
      <c r="L106" s="339">
        <v>32269</v>
      </c>
      <c r="M106" s="341">
        <v>63996800</v>
      </c>
      <c r="N106" s="341"/>
      <c r="O106" s="342">
        <f t="shared" si="5"/>
        <v>33051.58887965005</v>
      </c>
      <c r="P106" s="342">
        <f t="shared" si="6"/>
        <v>0</v>
      </c>
      <c r="Q106" s="343" t="s">
        <v>2577</v>
      </c>
      <c r="R106" s="335"/>
      <c r="S106" s="335" t="s">
        <v>1293</v>
      </c>
      <c r="T106" s="335"/>
      <c r="U106" s="344"/>
    </row>
    <row r="107" spans="1:21" s="345" customFormat="1" ht="12">
      <c r="A107" s="334" t="s">
        <v>978</v>
      </c>
      <c r="B107" s="335" t="s">
        <v>1294</v>
      </c>
      <c r="C107" s="336" t="s">
        <v>1295</v>
      </c>
      <c r="D107" s="334" t="s">
        <v>1405</v>
      </c>
      <c r="E107" s="337" t="s">
        <v>1296</v>
      </c>
      <c r="F107" s="337" t="s">
        <v>1296</v>
      </c>
      <c r="G107" s="337" t="s">
        <v>2555</v>
      </c>
      <c r="H107" s="338"/>
      <c r="I107" s="339">
        <v>30760</v>
      </c>
      <c r="J107" s="340">
        <v>1389</v>
      </c>
      <c r="K107" s="338">
        <v>31149</v>
      </c>
      <c r="L107" s="339">
        <v>32269</v>
      </c>
      <c r="M107" s="341">
        <v>82820660</v>
      </c>
      <c r="N107" s="341"/>
      <c r="O107" s="342">
        <f t="shared" si="5"/>
        <v>42773.30124414467</v>
      </c>
      <c r="P107" s="342">
        <f t="shared" si="6"/>
        <v>0</v>
      </c>
      <c r="Q107" s="348" t="s">
        <v>2519</v>
      </c>
      <c r="R107" s="335" t="s">
        <v>42</v>
      </c>
      <c r="S107" s="335"/>
      <c r="T107" s="335"/>
      <c r="U107" s="344"/>
    </row>
    <row r="108" spans="1:21" ht="12.75">
      <c r="A108" s="334" t="s">
        <v>978</v>
      </c>
      <c r="B108" s="335" t="s">
        <v>1297</v>
      </c>
      <c r="C108" s="336">
        <v>18324</v>
      </c>
      <c r="D108" s="334" t="s">
        <v>1405</v>
      </c>
      <c r="E108" s="337" t="s">
        <v>1298</v>
      </c>
      <c r="F108" s="337" t="s">
        <v>1299</v>
      </c>
      <c r="G108" s="337" t="s">
        <v>1288</v>
      </c>
      <c r="H108" s="338"/>
      <c r="I108" s="339">
        <v>30764</v>
      </c>
      <c r="J108" s="340">
        <v>1552</v>
      </c>
      <c r="K108" s="338">
        <v>31149</v>
      </c>
      <c r="L108" s="339">
        <v>32269</v>
      </c>
      <c r="M108" s="341">
        <v>44509765</v>
      </c>
      <c r="N108" s="341">
        <v>14122261</v>
      </c>
      <c r="O108" s="342">
        <f t="shared" si="5"/>
        <v>22987.375211101757</v>
      </c>
      <c r="P108" s="342">
        <f t="shared" si="6"/>
        <v>7293.539124192391</v>
      </c>
      <c r="Q108" s="348" t="s">
        <v>2519</v>
      </c>
      <c r="R108" s="335"/>
      <c r="S108" s="335" t="s">
        <v>1300</v>
      </c>
      <c r="T108" s="335"/>
      <c r="U108" s="344"/>
    </row>
    <row r="109" spans="1:21" s="345" customFormat="1" ht="12">
      <c r="A109" s="334" t="s">
        <v>978</v>
      </c>
      <c r="B109" s="335" t="s">
        <v>1301</v>
      </c>
      <c r="C109" s="336" t="s">
        <v>1302</v>
      </c>
      <c r="D109" s="334" t="s">
        <v>1405</v>
      </c>
      <c r="E109" s="337" t="s">
        <v>1303</v>
      </c>
      <c r="F109" s="337" t="s">
        <v>1303</v>
      </c>
      <c r="G109" s="337" t="s">
        <v>1304</v>
      </c>
      <c r="H109" s="338"/>
      <c r="I109" s="339">
        <v>30760</v>
      </c>
      <c r="J109" s="340">
        <v>1390</v>
      </c>
      <c r="K109" s="338">
        <v>31149</v>
      </c>
      <c r="L109" s="339">
        <v>32269</v>
      </c>
      <c r="M109" s="341">
        <v>133697760</v>
      </c>
      <c r="N109" s="341">
        <v>8169048</v>
      </c>
      <c r="O109" s="342">
        <f t="shared" si="5"/>
        <v>69049.13054481038</v>
      </c>
      <c r="P109" s="342">
        <f t="shared" si="6"/>
        <v>4218.9611985931715</v>
      </c>
      <c r="Q109" s="348" t="s">
        <v>2519</v>
      </c>
      <c r="R109" s="335"/>
      <c r="S109" s="335" t="s">
        <v>1305</v>
      </c>
      <c r="T109" s="335"/>
      <c r="U109" s="350"/>
    </row>
    <row r="110" spans="1:21" s="345" customFormat="1" ht="12">
      <c r="A110" s="334" t="s">
        <v>978</v>
      </c>
      <c r="B110" s="335" t="s">
        <v>1306</v>
      </c>
      <c r="C110" s="336" t="s">
        <v>1307</v>
      </c>
      <c r="D110" s="334" t="s">
        <v>1405</v>
      </c>
      <c r="E110" s="337" t="s">
        <v>1308</v>
      </c>
      <c r="F110" s="337" t="s">
        <v>1308</v>
      </c>
      <c r="G110" s="337" t="s">
        <v>2555</v>
      </c>
      <c r="H110" s="338"/>
      <c r="I110" s="338" t="s">
        <v>0</v>
      </c>
      <c r="J110" s="340">
        <v>1383</v>
      </c>
      <c r="K110" s="338">
        <v>31149</v>
      </c>
      <c r="L110" s="339">
        <v>32269</v>
      </c>
      <c r="M110" s="341"/>
      <c r="N110" s="341"/>
      <c r="O110" s="342">
        <f t="shared" si="5"/>
        <v>0</v>
      </c>
      <c r="P110" s="342">
        <f t="shared" si="6"/>
        <v>0</v>
      </c>
      <c r="Q110" s="343" t="s">
        <v>2553</v>
      </c>
      <c r="R110" s="335" t="s">
        <v>1309</v>
      </c>
      <c r="S110" s="335"/>
      <c r="T110" s="335"/>
      <c r="U110" s="344"/>
    </row>
    <row r="111" spans="1:21" s="345" customFormat="1" ht="12">
      <c r="A111" s="334"/>
      <c r="B111" s="335" t="s">
        <v>1310</v>
      </c>
      <c r="C111" s="336" t="s">
        <v>1311</v>
      </c>
      <c r="D111" s="334" t="s">
        <v>1405</v>
      </c>
      <c r="E111" s="335" t="s">
        <v>1312</v>
      </c>
      <c r="F111" s="337"/>
      <c r="G111" s="337"/>
      <c r="H111" s="338"/>
      <c r="I111" s="339"/>
      <c r="J111" s="340"/>
      <c r="K111" s="338"/>
      <c r="L111" s="339"/>
      <c r="M111" s="341">
        <v>88920827</v>
      </c>
      <c r="N111" s="341">
        <v>9708644</v>
      </c>
      <c r="O111" s="342">
        <f t="shared" si="5"/>
        <v>45923.77457689268</v>
      </c>
      <c r="P111" s="342">
        <f t="shared" si="6"/>
        <v>5014.096174603748</v>
      </c>
      <c r="Q111" s="343" t="s">
        <v>587</v>
      </c>
      <c r="R111" s="335" t="s">
        <v>2</v>
      </c>
      <c r="S111" s="335" t="s">
        <v>1223</v>
      </c>
      <c r="T111" s="335"/>
      <c r="U111" s="344"/>
    </row>
    <row r="112" spans="1:21" s="345" customFormat="1" ht="12">
      <c r="A112" s="334" t="s">
        <v>978</v>
      </c>
      <c r="B112" s="335" t="s">
        <v>1313</v>
      </c>
      <c r="C112" s="336">
        <v>17760</v>
      </c>
      <c r="D112" s="334" t="s">
        <v>1405</v>
      </c>
      <c r="E112" s="337" t="s">
        <v>1314</v>
      </c>
      <c r="F112" s="337" t="s">
        <v>1314</v>
      </c>
      <c r="G112" s="337" t="s">
        <v>2555</v>
      </c>
      <c r="H112" s="338"/>
      <c r="I112" s="339">
        <v>30760</v>
      </c>
      <c r="J112" s="340">
        <v>1385</v>
      </c>
      <c r="K112" s="338">
        <v>31149</v>
      </c>
      <c r="L112" s="339">
        <v>32269</v>
      </c>
      <c r="M112" s="341">
        <v>87163641</v>
      </c>
      <c r="N112" s="341"/>
      <c r="O112" s="342">
        <f t="shared" si="5"/>
        <v>45016.26374420923</v>
      </c>
      <c r="P112" s="342">
        <f t="shared" si="6"/>
        <v>0</v>
      </c>
      <c r="Q112" s="348" t="s">
        <v>2519</v>
      </c>
      <c r="R112" s="335"/>
      <c r="S112" s="335" t="s">
        <v>1315</v>
      </c>
      <c r="T112" s="335"/>
      <c r="U112" s="344"/>
    </row>
    <row r="113" spans="1:21" s="345" customFormat="1" ht="12">
      <c r="A113" s="334" t="s">
        <v>978</v>
      </c>
      <c r="B113" s="335" t="s">
        <v>1316</v>
      </c>
      <c r="C113" s="336">
        <v>24318</v>
      </c>
      <c r="D113" s="334" t="s">
        <v>1317</v>
      </c>
      <c r="E113" s="335" t="s">
        <v>1318</v>
      </c>
      <c r="F113" s="337" t="s">
        <v>1319</v>
      </c>
      <c r="G113" s="337" t="s">
        <v>2555</v>
      </c>
      <c r="H113" s="338"/>
      <c r="I113" s="339">
        <v>30504</v>
      </c>
      <c r="J113" s="340">
        <v>5702</v>
      </c>
      <c r="K113" s="338">
        <v>31149</v>
      </c>
      <c r="L113" s="339">
        <v>32269</v>
      </c>
      <c r="M113" s="341">
        <v>102697159</v>
      </c>
      <c r="N113" s="341"/>
      <c r="O113" s="342">
        <f t="shared" si="5"/>
        <v>53038.65628243995</v>
      </c>
      <c r="P113" s="342">
        <f t="shared" si="6"/>
        <v>0</v>
      </c>
      <c r="Q113" s="343" t="s">
        <v>2519</v>
      </c>
      <c r="R113" s="335"/>
      <c r="S113" s="346"/>
      <c r="T113" s="346"/>
      <c r="U113" s="344"/>
    </row>
    <row r="114" spans="1:21" s="345" customFormat="1" ht="12">
      <c r="A114" s="334" t="s">
        <v>978</v>
      </c>
      <c r="B114" s="335" t="s">
        <v>1320</v>
      </c>
      <c r="C114" s="336" t="s">
        <v>1321</v>
      </c>
      <c r="D114" s="334" t="s">
        <v>1405</v>
      </c>
      <c r="E114" s="335" t="s">
        <v>1322</v>
      </c>
      <c r="F114" s="337" t="s">
        <v>1323</v>
      </c>
      <c r="G114" s="337" t="s">
        <v>2555</v>
      </c>
      <c r="H114" s="338"/>
      <c r="I114" s="339">
        <v>30910</v>
      </c>
      <c r="J114" s="340">
        <v>4652</v>
      </c>
      <c r="K114" s="338">
        <v>31149</v>
      </c>
      <c r="L114" s="339">
        <v>32269</v>
      </c>
      <c r="M114" s="341">
        <v>32637271</v>
      </c>
      <c r="N114" s="341"/>
      <c r="O114" s="342">
        <f t="shared" si="5"/>
        <v>16855.743775403225</v>
      </c>
      <c r="P114" s="342">
        <f t="shared" si="6"/>
        <v>0</v>
      </c>
      <c r="Q114" s="343" t="s">
        <v>2519</v>
      </c>
      <c r="R114" s="335" t="s">
        <v>1324</v>
      </c>
      <c r="S114" s="335" t="s">
        <v>1870</v>
      </c>
      <c r="T114" s="335"/>
      <c r="U114" s="344"/>
    </row>
    <row r="115" spans="1:21" s="345" customFormat="1" ht="12">
      <c r="A115" s="334" t="s">
        <v>978</v>
      </c>
      <c r="B115" s="335" t="s">
        <v>1325</v>
      </c>
      <c r="C115" s="336" t="s">
        <v>1326</v>
      </c>
      <c r="D115" s="334" t="s">
        <v>1405</v>
      </c>
      <c r="E115" s="335" t="s">
        <v>1327</v>
      </c>
      <c r="F115" s="337" t="s">
        <v>1328</v>
      </c>
      <c r="G115" s="337" t="s">
        <v>1527</v>
      </c>
      <c r="H115" s="338"/>
      <c r="I115" s="338" t="s">
        <v>1329</v>
      </c>
      <c r="J115" s="340">
        <v>1502</v>
      </c>
      <c r="K115" s="338"/>
      <c r="L115" s="347"/>
      <c r="M115" s="341"/>
      <c r="N115" s="341">
        <v>3001637</v>
      </c>
      <c r="O115" s="342">
        <f t="shared" si="5"/>
        <v>0</v>
      </c>
      <c r="P115" s="342">
        <f t="shared" si="6"/>
        <v>1550.216137212269</v>
      </c>
      <c r="Q115" s="348" t="s">
        <v>587</v>
      </c>
      <c r="R115" s="335" t="s">
        <v>84</v>
      </c>
      <c r="S115" s="335"/>
      <c r="T115" s="335"/>
      <c r="U115" s="344"/>
    </row>
    <row r="116" spans="1:21" s="345" customFormat="1" ht="12">
      <c r="A116" s="334" t="s">
        <v>978</v>
      </c>
      <c r="B116" s="335" t="s">
        <v>1330</v>
      </c>
      <c r="C116" s="336">
        <v>4033</v>
      </c>
      <c r="D116" s="334" t="s">
        <v>1405</v>
      </c>
      <c r="E116" s="335" t="s">
        <v>1331</v>
      </c>
      <c r="F116" s="337" t="s">
        <v>1332</v>
      </c>
      <c r="G116" s="337" t="s">
        <v>1333</v>
      </c>
      <c r="H116" s="338"/>
      <c r="I116" s="339">
        <v>30768</v>
      </c>
      <c r="J116" s="340">
        <v>1683</v>
      </c>
      <c r="K116" s="338">
        <v>31149</v>
      </c>
      <c r="L116" s="339">
        <v>32269</v>
      </c>
      <c r="M116" s="341"/>
      <c r="N116" s="341">
        <v>26238312</v>
      </c>
      <c r="O116" s="342">
        <f t="shared" si="5"/>
        <v>0</v>
      </c>
      <c r="P116" s="342">
        <f t="shared" si="6"/>
        <v>13550.957252862463</v>
      </c>
      <c r="Q116" s="348" t="s">
        <v>2577</v>
      </c>
      <c r="R116" s="335" t="s">
        <v>2</v>
      </c>
      <c r="S116" s="335"/>
      <c r="T116" s="335"/>
      <c r="U116" s="344"/>
    </row>
    <row r="117" spans="1:21" s="345" customFormat="1" ht="12">
      <c r="A117" s="334"/>
      <c r="B117" s="335" t="s">
        <v>1334</v>
      </c>
      <c r="C117" s="336" t="s">
        <v>1335</v>
      </c>
      <c r="D117" s="334" t="s">
        <v>1405</v>
      </c>
      <c r="E117" s="335" t="s">
        <v>1336</v>
      </c>
      <c r="F117" s="337" t="s">
        <v>1337</v>
      </c>
      <c r="G117" s="337" t="s">
        <v>2555</v>
      </c>
      <c r="H117" s="338" t="s">
        <v>1338</v>
      </c>
      <c r="I117" s="338" t="s">
        <v>1647</v>
      </c>
      <c r="J117" s="340">
        <v>1683</v>
      </c>
      <c r="K117" s="338" t="s">
        <v>447</v>
      </c>
      <c r="L117" s="339" t="s">
        <v>2533</v>
      </c>
      <c r="M117" s="341">
        <v>82021104</v>
      </c>
      <c r="N117" s="341">
        <v>12835435</v>
      </c>
      <c r="O117" s="342">
        <f t="shared" si="5"/>
        <v>42360.36503173628</v>
      </c>
      <c r="P117" s="342">
        <f t="shared" si="6"/>
        <v>6628.948958564663</v>
      </c>
      <c r="Q117" s="348" t="s">
        <v>2577</v>
      </c>
      <c r="R117" s="335" t="s">
        <v>1339</v>
      </c>
      <c r="S117" s="335" t="s">
        <v>1870</v>
      </c>
      <c r="T117" s="335"/>
      <c r="U117" s="344"/>
    </row>
    <row r="118" spans="1:21" s="345" customFormat="1" ht="12">
      <c r="A118" s="334" t="s">
        <v>978</v>
      </c>
      <c r="B118" s="335" t="s">
        <v>1340</v>
      </c>
      <c r="C118" s="336" t="s">
        <v>1341</v>
      </c>
      <c r="D118" s="334" t="s">
        <v>1405</v>
      </c>
      <c r="E118" s="335" t="s">
        <v>1342</v>
      </c>
      <c r="F118" s="337" t="s">
        <v>1343</v>
      </c>
      <c r="G118" s="337" t="s">
        <v>1344</v>
      </c>
      <c r="H118" s="338"/>
      <c r="I118" s="339">
        <v>30760</v>
      </c>
      <c r="J118" s="340">
        <v>1384</v>
      </c>
      <c r="K118" s="338">
        <v>31149</v>
      </c>
      <c r="L118" s="339">
        <v>32269</v>
      </c>
      <c r="M118" s="341"/>
      <c r="N118" s="341">
        <v>49107302</v>
      </c>
      <c r="O118" s="342">
        <f t="shared" si="5"/>
        <v>0</v>
      </c>
      <c r="P118" s="342">
        <f t="shared" si="6"/>
        <v>25361.804913570937</v>
      </c>
      <c r="Q118" s="348" t="s">
        <v>587</v>
      </c>
      <c r="R118" s="335" t="s">
        <v>1345</v>
      </c>
      <c r="S118" s="335"/>
      <c r="T118" s="335"/>
      <c r="U118" s="344"/>
    </row>
    <row r="119" spans="1:21" s="345" customFormat="1" ht="12">
      <c r="A119" s="334" t="s">
        <v>978</v>
      </c>
      <c r="B119" s="335" t="s">
        <v>1346</v>
      </c>
      <c r="C119" s="336" t="s">
        <v>1347</v>
      </c>
      <c r="D119" s="334" t="s">
        <v>1405</v>
      </c>
      <c r="E119" s="335" t="s">
        <v>1348</v>
      </c>
      <c r="F119" s="335" t="s">
        <v>1348</v>
      </c>
      <c r="G119" s="337" t="s">
        <v>2555</v>
      </c>
      <c r="H119" s="338"/>
      <c r="I119" s="338" t="s">
        <v>0</v>
      </c>
      <c r="J119" s="340">
        <v>1386</v>
      </c>
      <c r="K119" s="338" t="s">
        <v>447</v>
      </c>
      <c r="L119" s="339" t="s">
        <v>2533</v>
      </c>
      <c r="M119" s="341"/>
      <c r="N119" s="341"/>
      <c r="O119" s="342">
        <f t="shared" si="5"/>
        <v>0</v>
      </c>
      <c r="P119" s="342">
        <f t="shared" si="6"/>
        <v>0</v>
      </c>
      <c r="Q119" s="348" t="s">
        <v>216</v>
      </c>
      <c r="R119" s="335" t="s">
        <v>1349</v>
      </c>
      <c r="S119" s="335"/>
      <c r="T119" s="335"/>
      <c r="U119" s="344"/>
    </row>
    <row r="120" spans="1:21" s="345" customFormat="1" ht="12">
      <c r="A120" s="334" t="s">
        <v>978</v>
      </c>
      <c r="B120" s="335" t="s">
        <v>1350</v>
      </c>
      <c r="C120" s="336">
        <v>11610</v>
      </c>
      <c r="D120" s="334" t="s">
        <v>1405</v>
      </c>
      <c r="E120" s="335" t="s">
        <v>1351</v>
      </c>
      <c r="F120" s="337" t="s">
        <v>1352</v>
      </c>
      <c r="G120" s="337" t="s">
        <v>1344</v>
      </c>
      <c r="H120" s="338"/>
      <c r="I120" s="338" t="s">
        <v>0</v>
      </c>
      <c r="J120" s="340">
        <v>1388</v>
      </c>
      <c r="K120" s="338"/>
      <c r="L120" s="347"/>
      <c r="M120" s="341"/>
      <c r="N120" s="341"/>
      <c r="O120" s="342">
        <f t="shared" si="5"/>
        <v>0</v>
      </c>
      <c r="P120" s="342">
        <f t="shared" si="6"/>
        <v>0</v>
      </c>
      <c r="Q120" s="348" t="s">
        <v>587</v>
      </c>
      <c r="R120" s="335" t="s">
        <v>1353</v>
      </c>
      <c r="S120" s="335"/>
      <c r="T120" s="335"/>
      <c r="U120" s="344"/>
    </row>
    <row r="121" spans="1:22" s="134" customFormat="1" ht="12.75">
      <c r="A121" s="353" t="s">
        <v>978</v>
      </c>
      <c r="B121" s="133" t="s">
        <v>344</v>
      </c>
      <c r="C121" s="354" t="s">
        <v>959</v>
      </c>
      <c r="D121" s="353" t="s">
        <v>1405</v>
      </c>
      <c r="E121" s="133" t="s">
        <v>893</v>
      </c>
      <c r="F121" s="355" t="s">
        <v>2769</v>
      </c>
      <c r="G121" s="355" t="s">
        <v>2555</v>
      </c>
      <c r="H121" s="356" t="s">
        <v>1762</v>
      </c>
      <c r="I121" s="357">
        <v>30894</v>
      </c>
      <c r="J121" s="358">
        <v>4404</v>
      </c>
      <c r="K121" s="359">
        <v>31149</v>
      </c>
      <c r="L121" s="360">
        <v>32269</v>
      </c>
      <c r="M121" s="361"/>
      <c r="N121" s="361">
        <v>13624929</v>
      </c>
      <c r="O121" s="55">
        <f t="shared" si="5"/>
        <v>0</v>
      </c>
      <c r="P121" s="55">
        <f t="shared" si="6"/>
        <v>7036.688581654418</v>
      </c>
      <c r="Q121" s="362" t="s">
        <v>2519</v>
      </c>
      <c r="R121" s="133" t="s">
        <v>1386</v>
      </c>
      <c r="S121" s="133" t="s">
        <v>1751</v>
      </c>
      <c r="T121" s="363"/>
      <c r="U121" s="133"/>
      <c r="V121" s="133"/>
    </row>
    <row r="122" spans="1:21" s="345" customFormat="1" ht="12">
      <c r="A122" s="334" t="s">
        <v>978</v>
      </c>
      <c r="B122" s="335" t="s">
        <v>1354</v>
      </c>
      <c r="C122" s="336" t="s">
        <v>1355</v>
      </c>
      <c r="D122" s="334" t="s">
        <v>1356</v>
      </c>
      <c r="E122" s="335" t="s">
        <v>2074</v>
      </c>
      <c r="F122" s="337" t="s">
        <v>1357</v>
      </c>
      <c r="G122" s="337" t="s">
        <v>1344</v>
      </c>
      <c r="H122" s="338"/>
      <c r="I122" s="338" t="s">
        <v>186</v>
      </c>
      <c r="J122" s="340">
        <v>1882</v>
      </c>
      <c r="K122" s="338"/>
      <c r="L122" s="347"/>
      <c r="M122" s="341"/>
      <c r="N122" s="341">
        <v>12356158</v>
      </c>
      <c r="O122" s="342">
        <f t="shared" si="5"/>
        <v>0</v>
      </c>
      <c r="P122" s="342">
        <f t="shared" si="6"/>
        <v>6381.423045339751</v>
      </c>
      <c r="Q122" s="348" t="s">
        <v>587</v>
      </c>
      <c r="R122" s="335" t="s">
        <v>1353</v>
      </c>
      <c r="S122" s="335"/>
      <c r="T122" s="335"/>
      <c r="U122" s="344"/>
    </row>
    <row r="123" spans="1:23" s="345" customFormat="1" ht="12">
      <c r="A123" s="334" t="s">
        <v>978</v>
      </c>
      <c r="B123" s="335" t="s">
        <v>419</v>
      </c>
      <c r="C123" s="336" t="s">
        <v>1838</v>
      </c>
      <c r="D123" s="334" t="s">
        <v>1405</v>
      </c>
      <c r="E123" s="337" t="s">
        <v>1837</v>
      </c>
      <c r="F123" s="337" t="s">
        <v>1837</v>
      </c>
      <c r="G123" s="337" t="s">
        <v>1527</v>
      </c>
      <c r="H123" s="338"/>
      <c r="I123" s="338" t="s">
        <v>1535</v>
      </c>
      <c r="J123" s="340">
        <v>1394</v>
      </c>
      <c r="K123" s="338"/>
      <c r="L123" s="347"/>
      <c r="M123" s="341"/>
      <c r="N123" s="341">
        <v>2761861</v>
      </c>
      <c r="O123" s="342">
        <f t="shared" si="5"/>
        <v>0</v>
      </c>
      <c r="P123" s="342">
        <f t="shared" si="6"/>
        <v>1426.3821677761882</v>
      </c>
      <c r="Q123" s="348" t="s">
        <v>587</v>
      </c>
      <c r="R123" s="335" t="s">
        <v>84</v>
      </c>
      <c r="S123" s="335"/>
      <c r="T123" s="335"/>
      <c r="U123" s="344"/>
      <c r="W123" s="351" t="s">
        <v>2314</v>
      </c>
    </row>
    <row r="124" spans="1:21" s="345" customFormat="1" ht="12">
      <c r="A124" s="334" t="s">
        <v>978</v>
      </c>
      <c r="B124" s="335" t="s">
        <v>2767</v>
      </c>
      <c r="C124" s="336" t="s">
        <v>959</v>
      </c>
      <c r="D124" s="334" t="s">
        <v>1405</v>
      </c>
      <c r="E124" s="335" t="s">
        <v>893</v>
      </c>
      <c r="F124" s="337" t="s">
        <v>2768</v>
      </c>
      <c r="G124" s="337" t="s">
        <v>1195</v>
      </c>
      <c r="H124" s="338"/>
      <c r="I124" s="339">
        <v>30894</v>
      </c>
      <c r="J124" s="340">
        <v>4404</v>
      </c>
      <c r="K124" s="338"/>
      <c r="L124" s="339"/>
      <c r="M124" s="341"/>
      <c r="N124" s="341"/>
      <c r="O124" s="342">
        <f t="shared" si="5"/>
        <v>0</v>
      </c>
      <c r="P124" s="342">
        <f t="shared" si="6"/>
        <v>0</v>
      </c>
      <c r="Q124" s="348" t="s">
        <v>587</v>
      </c>
      <c r="R124" s="335"/>
      <c r="S124" s="335"/>
      <c r="T124" s="335"/>
      <c r="U124" s="344"/>
    </row>
    <row r="125" spans="1:21" s="345" customFormat="1" ht="12">
      <c r="A125" s="334" t="s">
        <v>978</v>
      </c>
      <c r="B125" s="335" t="s">
        <v>1390</v>
      </c>
      <c r="C125" s="336">
        <v>15611</v>
      </c>
      <c r="D125" s="334" t="s">
        <v>1405</v>
      </c>
      <c r="E125" s="335" t="s">
        <v>1391</v>
      </c>
      <c r="F125" s="337" t="s">
        <v>1839</v>
      </c>
      <c r="G125" s="337" t="s">
        <v>1908</v>
      </c>
      <c r="H125" s="338"/>
      <c r="I125" s="339">
        <v>30760</v>
      </c>
      <c r="J125" s="340">
        <v>1393</v>
      </c>
      <c r="K125" s="338">
        <v>31149</v>
      </c>
      <c r="L125" s="339">
        <v>32269</v>
      </c>
      <c r="M125" s="341"/>
      <c r="N125" s="341">
        <v>16727040</v>
      </c>
      <c r="O125" s="342">
        <f t="shared" si="5"/>
        <v>0</v>
      </c>
      <c r="P125" s="342">
        <f t="shared" si="6"/>
        <v>8638.795209345804</v>
      </c>
      <c r="Q125" s="348" t="s">
        <v>587</v>
      </c>
      <c r="R125" s="335" t="s">
        <v>1506</v>
      </c>
      <c r="S125" s="335"/>
      <c r="T125" s="335"/>
      <c r="U125" s="344"/>
    </row>
    <row r="126" spans="1:22" s="134" customFormat="1" ht="12.75">
      <c r="A126" s="45" t="s">
        <v>978</v>
      </c>
      <c r="B126" s="46" t="s">
        <v>557</v>
      </c>
      <c r="C126" s="139" t="s">
        <v>2559</v>
      </c>
      <c r="D126" s="45" t="s">
        <v>1405</v>
      </c>
      <c r="E126" s="46" t="s">
        <v>1393</v>
      </c>
      <c r="F126" s="48" t="s">
        <v>446</v>
      </c>
      <c r="G126" s="48" t="s">
        <v>2555</v>
      </c>
      <c r="H126" s="49"/>
      <c r="I126" s="49" t="s">
        <v>417</v>
      </c>
      <c r="J126" s="51">
        <v>1426</v>
      </c>
      <c r="K126" s="52" t="s">
        <v>447</v>
      </c>
      <c r="L126" s="53" t="s">
        <v>2533</v>
      </c>
      <c r="M126" s="54">
        <v>37882976</v>
      </c>
      <c r="N126" s="54"/>
      <c r="O126" s="55">
        <f t="shared" si="5"/>
        <v>19564.924313241438</v>
      </c>
      <c r="P126" s="55">
        <f t="shared" si="6"/>
        <v>0</v>
      </c>
      <c r="Q126" s="56" t="s">
        <v>2560</v>
      </c>
      <c r="R126" s="46"/>
      <c r="S126" s="46" t="s">
        <v>1220</v>
      </c>
      <c r="T126" s="57"/>
      <c r="U126" s="133"/>
      <c r="V126" s="133"/>
    </row>
    <row r="127" spans="1:22" s="134" customFormat="1" ht="12.75">
      <c r="A127" s="353" t="s">
        <v>978</v>
      </c>
      <c r="B127" s="133" t="s">
        <v>2665</v>
      </c>
      <c r="C127" s="354" t="s">
        <v>895</v>
      </c>
      <c r="D127" s="353" t="s">
        <v>1405</v>
      </c>
      <c r="E127" s="133" t="s">
        <v>145</v>
      </c>
      <c r="F127" s="355" t="s">
        <v>1196</v>
      </c>
      <c r="G127" s="355" t="s">
        <v>2555</v>
      </c>
      <c r="H127" s="356">
        <v>29620</v>
      </c>
      <c r="I127" s="357"/>
      <c r="J127" s="358"/>
      <c r="K127" s="359"/>
      <c r="L127" s="360"/>
      <c r="M127" s="361"/>
      <c r="N127" s="361">
        <v>2098889</v>
      </c>
      <c r="O127" s="55">
        <f t="shared" si="5"/>
        <v>0</v>
      </c>
      <c r="P127" s="55">
        <f t="shared" si="6"/>
        <v>1083.9857044730331</v>
      </c>
      <c r="Q127" s="362" t="s">
        <v>2519</v>
      </c>
      <c r="R127" s="133" t="s">
        <v>1386</v>
      </c>
      <c r="S127" s="133" t="s">
        <v>1506</v>
      </c>
      <c r="T127" s="363"/>
      <c r="U127" s="133"/>
      <c r="V127" s="133"/>
    </row>
    <row r="128" spans="1:21" s="345" customFormat="1" ht="12">
      <c r="A128" s="334" t="s">
        <v>978</v>
      </c>
      <c r="B128" s="335" t="s">
        <v>2666</v>
      </c>
      <c r="C128" s="336" t="s">
        <v>1553</v>
      </c>
      <c r="D128" s="334" t="s">
        <v>1405</v>
      </c>
      <c r="E128" s="337" t="s">
        <v>1849</v>
      </c>
      <c r="F128" s="337" t="s">
        <v>1403</v>
      </c>
      <c r="G128" s="337" t="s">
        <v>1536</v>
      </c>
      <c r="H128" s="338"/>
      <c r="I128" s="339">
        <v>30760</v>
      </c>
      <c r="J128" s="340">
        <v>1406</v>
      </c>
      <c r="K128" s="338">
        <v>31149</v>
      </c>
      <c r="L128" s="339">
        <v>32269</v>
      </c>
      <c r="M128" s="341">
        <v>19272067</v>
      </c>
      <c r="N128" s="341"/>
      <c r="O128" s="342">
        <f t="shared" si="5"/>
        <v>9953.191961864823</v>
      </c>
      <c r="P128" s="342">
        <f t="shared" si="6"/>
        <v>0</v>
      </c>
      <c r="Q128" s="348" t="s">
        <v>587</v>
      </c>
      <c r="R128" s="335" t="s">
        <v>1</v>
      </c>
      <c r="S128" s="335"/>
      <c r="T128" s="335" t="s">
        <v>1506</v>
      </c>
      <c r="U128" s="344"/>
    </row>
    <row r="129" spans="1:21" s="345" customFormat="1" ht="12">
      <c r="A129" s="334" t="s">
        <v>978</v>
      </c>
      <c r="B129" s="335" t="s">
        <v>1526</v>
      </c>
      <c r="C129" s="336" t="s">
        <v>1850</v>
      </c>
      <c r="D129" s="334" t="s">
        <v>1405</v>
      </c>
      <c r="E129" s="335" t="s">
        <v>1851</v>
      </c>
      <c r="F129" s="337" t="s">
        <v>789</v>
      </c>
      <c r="G129" s="337" t="s">
        <v>1527</v>
      </c>
      <c r="H129" s="338"/>
      <c r="I129" s="338" t="s">
        <v>2792</v>
      </c>
      <c r="J129" s="340">
        <v>1974</v>
      </c>
      <c r="K129" s="338"/>
      <c r="L129" s="347"/>
      <c r="M129" s="341"/>
      <c r="N129" s="341">
        <v>3219703</v>
      </c>
      <c r="O129" s="342">
        <f t="shared" si="5"/>
        <v>0</v>
      </c>
      <c r="P129" s="342">
        <f t="shared" si="6"/>
        <v>1662.837827369117</v>
      </c>
      <c r="Q129" s="348" t="s">
        <v>587</v>
      </c>
      <c r="R129" s="335" t="s">
        <v>1529</v>
      </c>
      <c r="S129" s="335"/>
      <c r="T129" s="335"/>
      <c r="U129" s="344"/>
    </row>
    <row r="130" spans="1:22" s="134" customFormat="1" ht="13.5" thickBot="1">
      <c r="A130" s="45"/>
      <c r="B130" s="46" t="s">
        <v>198</v>
      </c>
      <c r="C130" s="139" t="s">
        <v>199</v>
      </c>
      <c r="D130" s="45" t="s">
        <v>1405</v>
      </c>
      <c r="E130" s="46" t="s">
        <v>1846</v>
      </c>
      <c r="F130" s="48" t="s">
        <v>1847</v>
      </c>
      <c r="G130" s="48" t="s">
        <v>2555</v>
      </c>
      <c r="H130" s="49"/>
      <c r="I130" s="49" t="s">
        <v>1532</v>
      </c>
      <c r="J130" s="51">
        <v>1503</v>
      </c>
      <c r="K130" s="52"/>
      <c r="L130" s="117"/>
      <c r="M130" s="54"/>
      <c r="N130" s="54">
        <v>7659582</v>
      </c>
      <c r="O130" s="63">
        <f t="shared" si="5"/>
        <v>0</v>
      </c>
      <c r="P130" s="63">
        <f t="shared" si="6"/>
        <v>3955.8439680416473</v>
      </c>
      <c r="Q130" s="56" t="s">
        <v>1389</v>
      </c>
      <c r="R130" s="46" t="s">
        <v>200</v>
      </c>
      <c r="S130" s="46"/>
      <c r="T130" s="57"/>
      <c r="U130" s="133"/>
      <c r="V130" s="133"/>
    </row>
    <row r="131" spans="1:21" s="345" customFormat="1" ht="14.25" thickBot="1" thickTop="1">
      <c r="A131" s="334"/>
      <c r="B131" s="335"/>
      <c r="C131" s="336"/>
      <c r="D131" s="334"/>
      <c r="E131" s="335"/>
      <c r="F131" s="337"/>
      <c r="G131" s="337"/>
      <c r="H131" s="338"/>
      <c r="I131" s="338"/>
      <c r="J131" s="340"/>
      <c r="K131" s="338"/>
      <c r="L131" s="347"/>
      <c r="M131" s="341"/>
      <c r="N131" s="341"/>
      <c r="O131" s="352"/>
      <c r="P131" s="115">
        <v>406647.22</v>
      </c>
      <c r="Q131" s="348"/>
      <c r="R131" s="335"/>
      <c r="S131" s="335"/>
      <c r="T131" s="335"/>
      <c r="U131" s="344"/>
    </row>
    <row r="132" spans="1:22" s="65" customFormat="1" ht="13.5" thickTop="1">
      <c r="A132" s="45"/>
      <c r="B132" s="110"/>
      <c r="C132" s="111" t="s">
        <v>751</v>
      </c>
      <c r="D132" s="140"/>
      <c r="E132" s="46"/>
      <c r="F132" s="48"/>
      <c r="G132" s="48"/>
      <c r="H132" s="49"/>
      <c r="I132" s="50"/>
      <c r="J132" s="369" t="s">
        <v>2364</v>
      </c>
      <c r="K132" s="370"/>
      <c r="L132" s="371"/>
      <c r="M132" s="54"/>
      <c r="N132" s="54"/>
      <c r="O132" s="372"/>
      <c r="P132" s="373"/>
      <c r="Q132" s="56"/>
      <c r="R132" s="46"/>
      <c r="S132" s="46"/>
      <c r="T132" s="57"/>
      <c r="U132" s="16"/>
      <c r="V132" s="16"/>
    </row>
    <row r="133" spans="1:22" s="65" customFormat="1" ht="12.75">
      <c r="A133" s="45"/>
      <c r="B133" s="110"/>
      <c r="C133" s="111"/>
      <c r="D133" s="140"/>
      <c r="E133" s="46"/>
      <c r="F133" s="48"/>
      <c r="G133" s="48"/>
      <c r="H133" s="49"/>
      <c r="I133" s="50"/>
      <c r="J133" s="80"/>
      <c r="K133" s="81"/>
      <c r="L133" s="82"/>
      <c r="M133" s="54"/>
      <c r="N133" s="54"/>
      <c r="O133" s="115"/>
      <c r="P133" s="116"/>
      <c r="Q133" s="56"/>
      <c r="R133" s="46"/>
      <c r="S133" s="46"/>
      <c r="T133" s="57"/>
      <c r="U133" s="16"/>
      <c r="V133" s="16"/>
    </row>
    <row r="134" spans="1:22" s="65" customFormat="1" ht="12.75">
      <c r="A134" s="118" t="s">
        <v>2158</v>
      </c>
      <c r="B134" s="16" t="s">
        <v>1094</v>
      </c>
      <c r="C134" s="119">
        <v>19270</v>
      </c>
      <c r="D134" s="118" t="s">
        <v>1405</v>
      </c>
      <c r="E134" s="16" t="s">
        <v>1095</v>
      </c>
      <c r="F134" s="34" t="s">
        <v>602</v>
      </c>
      <c r="G134" s="34" t="s">
        <v>2555</v>
      </c>
      <c r="H134" s="120" t="s">
        <v>603</v>
      </c>
      <c r="I134" s="120" t="s">
        <v>190</v>
      </c>
      <c r="J134" s="121">
        <v>5644</v>
      </c>
      <c r="K134" s="122" t="s">
        <v>2532</v>
      </c>
      <c r="L134" s="17" t="s">
        <v>2533</v>
      </c>
      <c r="M134" s="124"/>
      <c r="N134" s="124"/>
      <c r="O134" s="103">
        <f aca="true" t="shared" si="7" ref="O134:O162">M134/1936.27</f>
        <v>0</v>
      </c>
      <c r="P134" s="103">
        <f aca="true" t="shared" si="8" ref="P134:P162">N134/1936.27</f>
        <v>0</v>
      </c>
      <c r="Q134" s="138" t="s">
        <v>2577</v>
      </c>
      <c r="R134" s="16" t="s">
        <v>1113</v>
      </c>
      <c r="S134" s="16" t="s">
        <v>588</v>
      </c>
      <c r="T134" s="33"/>
      <c r="U134" s="16"/>
      <c r="V134" s="16"/>
    </row>
    <row r="135" spans="1:22" s="65" customFormat="1" ht="12.75">
      <c r="A135" s="45" t="s">
        <v>2158</v>
      </c>
      <c r="B135" s="46" t="s">
        <v>1490</v>
      </c>
      <c r="C135" s="47"/>
      <c r="D135" s="45"/>
      <c r="E135" s="46"/>
      <c r="F135" s="48"/>
      <c r="G135" s="48"/>
      <c r="H135" s="49" t="s">
        <v>2581</v>
      </c>
      <c r="I135" s="50"/>
      <c r="J135" s="51"/>
      <c r="K135" s="52"/>
      <c r="L135" s="53"/>
      <c r="M135" s="54"/>
      <c r="N135" s="54"/>
      <c r="O135" s="55">
        <f t="shared" si="7"/>
        <v>0</v>
      </c>
      <c r="P135" s="55">
        <f t="shared" si="8"/>
        <v>0</v>
      </c>
      <c r="Q135" s="56"/>
      <c r="R135" s="46"/>
      <c r="S135" s="46"/>
      <c r="T135" s="57"/>
      <c r="U135" s="16"/>
      <c r="V135" s="16"/>
    </row>
    <row r="136" spans="1:22" s="65" customFormat="1" ht="12.75">
      <c r="A136" s="45"/>
      <c r="B136" s="46" t="s">
        <v>1491</v>
      </c>
      <c r="C136" s="47" t="s">
        <v>2597</v>
      </c>
      <c r="D136" s="45" t="s">
        <v>1405</v>
      </c>
      <c r="E136" s="48" t="s">
        <v>268</v>
      </c>
      <c r="F136" s="48" t="s">
        <v>268</v>
      </c>
      <c r="G136" s="48" t="s">
        <v>1484</v>
      </c>
      <c r="H136" s="49" t="s">
        <v>1798</v>
      </c>
      <c r="I136" s="50">
        <v>30769</v>
      </c>
      <c r="J136" s="51">
        <v>1806</v>
      </c>
      <c r="K136" s="52">
        <v>31038</v>
      </c>
      <c r="L136" s="53">
        <v>32269</v>
      </c>
      <c r="M136" s="54">
        <v>111492114</v>
      </c>
      <c r="N136" s="54">
        <v>7281483</v>
      </c>
      <c r="O136" s="55">
        <f t="shared" si="7"/>
        <v>57580.87146937152</v>
      </c>
      <c r="P136" s="55">
        <f t="shared" si="8"/>
        <v>3760.572130952811</v>
      </c>
      <c r="Q136" s="56" t="s">
        <v>2578</v>
      </c>
      <c r="R136" s="46" t="s">
        <v>1767</v>
      </c>
      <c r="S136" s="46" t="s">
        <v>2520</v>
      </c>
      <c r="T136" s="57"/>
      <c r="U136" s="16"/>
      <c r="V136" s="16"/>
    </row>
    <row r="137" spans="1:22" s="65" customFormat="1" ht="12.75">
      <c r="A137" s="45" t="s">
        <v>2158</v>
      </c>
      <c r="B137" s="46" t="s">
        <v>1982</v>
      </c>
      <c r="C137" s="47" t="s">
        <v>956</v>
      </c>
      <c r="D137" s="45" t="s">
        <v>1405</v>
      </c>
      <c r="E137" s="48" t="s">
        <v>1531</v>
      </c>
      <c r="F137" s="48" t="s">
        <v>1531</v>
      </c>
      <c r="G137" s="48" t="s">
        <v>1379</v>
      </c>
      <c r="H137" s="49"/>
      <c r="I137" s="50">
        <v>30894</v>
      </c>
      <c r="J137" s="51">
        <v>4405</v>
      </c>
      <c r="K137" s="52">
        <v>31038</v>
      </c>
      <c r="L137" s="53">
        <v>32269</v>
      </c>
      <c r="M137" s="54">
        <v>45079170</v>
      </c>
      <c r="N137" s="54">
        <v>7455877</v>
      </c>
      <c r="O137" s="55">
        <f t="shared" si="7"/>
        <v>23281.448351727806</v>
      </c>
      <c r="P137" s="55">
        <f t="shared" si="8"/>
        <v>3850.639115412623</v>
      </c>
      <c r="Q137" s="56" t="s">
        <v>2519</v>
      </c>
      <c r="R137" s="46"/>
      <c r="S137" s="46" t="s">
        <v>2520</v>
      </c>
      <c r="T137" s="57"/>
      <c r="U137" s="16"/>
      <c r="V137" s="16"/>
    </row>
    <row r="138" spans="1:22" s="65" customFormat="1" ht="12.75">
      <c r="A138" s="118" t="s">
        <v>2158</v>
      </c>
      <c r="B138" s="16" t="s">
        <v>1489</v>
      </c>
      <c r="C138" s="119" t="s">
        <v>957</v>
      </c>
      <c r="D138" s="118" t="s">
        <v>1405</v>
      </c>
      <c r="E138" s="16" t="s">
        <v>1384</v>
      </c>
      <c r="F138" s="34" t="s">
        <v>1871</v>
      </c>
      <c r="G138" s="34" t="s">
        <v>1379</v>
      </c>
      <c r="H138" s="120"/>
      <c r="I138" s="31">
        <v>30894</v>
      </c>
      <c r="J138" s="121">
        <v>4405</v>
      </c>
      <c r="K138" s="122">
        <v>31038</v>
      </c>
      <c r="L138" s="17">
        <v>32269</v>
      </c>
      <c r="M138" s="124">
        <v>67682652</v>
      </c>
      <c r="N138" s="124">
        <v>6838316</v>
      </c>
      <c r="O138" s="103">
        <f t="shared" si="7"/>
        <v>34955.17257407283</v>
      </c>
      <c r="P138" s="103">
        <f t="shared" si="8"/>
        <v>3531.6954763540207</v>
      </c>
      <c r="Q138" s="138" t="s">
        <v>2519</v>
      </c>
      <c r="R138" s="16" t="s">
        <v>1114</v>
      </c>
      <c r="S138" s="16" t="s">
        <v>2520</v>
      </c>
      <c r="T138" s="33"/>
      <c r="U138" s="16"/>
      <c r="V138" s="16"/>
    </row>
    <row r="139" spans="1:22" s="65" customFormat="1" ht="12.75">
      <c r="A139" s="45" t="s">
        <v>2158</v>
      </c>
      <c r="B139" s="46" t="s">
        <v>344</v>
      </c>
      <c r="C139" s="47" t="s">
        <v>959</v>
      </c>
      <c r="D139" s="45" t="s">
        <v>1405</v>
      </c>
      <c r="E139" s="46" t="s">
        <v>840</v>
      </c>
      <c r="F139" s="48" t="s">
        <v>2236</v>
      </c>
      <c r="G139" s="48" t="s">
        <v>1379</v>
      </c>
      <c r="H139" s="49"/>
      <c r="I139" s="49" t="s">
        <v>1525</v>
      </c>
      <c r="J139" s="51">
        <v>4405</v>
      </c>
      <c r="K139" s="52">
        <v>31038</v>
      </c>
      <c r="L139" s="53">
        <v>32269</v>
      </c>
      <c r="M139" s="54">
        <v>57705528</v>
      </c>
      <c r="N139" s="54">
        <v>7039382</v>
      </c>
      <c r="O139" s="55">
        <f t="shared" si="7"/>
        <v>29802.418051201537</v>
      </c>
      <c r="P139" s="55">
        <f t="shared" si="8"/>
        <v>3635.5373992263476</v>
      </c>
      <c r="Q139" s="56" t="s">
        <v>2519</v>
      </c>
      <c r="R139" s="46" t="s">
        <v>1096</v>
      </c>
      <c r="S139" s="46" t="s">
        <v>2520</v>
      </c>
      <c r="T139" s="57"/>
      <c r="U139" s="16"/>
      <c r="V139" s="16"/>
    </row>
    <row r="140" spans="1:22" s="65" customFormat="1" ht="12.75">
      <c r="A140" s="45" t="s">
        <v>2158</v>
      </c>
      <c r="B140" s="46" t="s">
        <v>598</v>
      </c>
      <c r="C140" s="47"/>
      <c r="D140" s="45"/>
      <c r="E140" s="46" t="s">
        <v>1193</v>
      </c>
      <c r="F140" s="48" t="s">
        <v>1194</v>
      </c>
      <c r="G140" s="48" t="s">
        <v>2555</v>
      </c>
      <c r="H140" s="49"/>
      <c r="I140" s="49" t="s">
        <v>1525</v>
      </c>
      <c r="J140" s="51">
        <v>4405</v>
      </c>
      <c r="K140" s="52" t="s">
        <v>2532</v>
      </c>
      <c r="L140" s="52" t="s">
        <v>1996</v>
      </c>
      <c r="M140" s="54">
        <v>35169264</v>
      </c>
      <c r="N140" s="54"/>
      <c r="O140" s="55">
        <f t="shared" si="7"/>
        <v>18163.40902869951</v>
      </c>
      <c r="P140" s="55">
        <f t="shared" si="8"/>
        <v>0</v>
      </c>
      <c r="Q140" s="60" t="s">
        <v>2519</v>
      </c>
      <c r="R140" s="46" t="s">
        <v>599</v>
      </c>
      <c r="S140" s="46" t="s">
        <v>1870</v>
      </c>
      <c r="T140" s="57"/>
      <c r="U140" s="16"/>
      <c r="V140" s="16"/>
    </row>
    <row r="141" spans="1:22" s="65" customFormat="1" ht="12.75">
      <c r="A141" s="45" t="s">
        <v>2158</v>
      </c>
      <c r="B141" s="46" t="s">
        <v>1174</v>
      </c>
      <c r="C141" s="47" t="s">
        <v>1009</v>
      </c>
      <c r="D141" s="45" t="s">
        <v>1405</v>
      </c>
      <c r="E141" s="46" t="s">
        <v>1382</v>
      </c>
      <c r="F141" s="48" t="s">
        <v>2237</v>
      </c>
      <c r="G141" s="48" t="s">
        <v>2555</v>
      </c>
      <c r="H141" s="49"/>
      <c r="I141" s="50">
        <v>30894</v>
      </c>
      <c r="J141" s="51">
        <v>4405</v>
      </c>
      <c r="K141" s="52">
        <v>31038</v>
      </c>
      <c r="L141" s="53">
        <v>32269</v>
      </c>
      <c r="M141" s="54">
        <v>20974236</v>
      </c>
      <c r="N141" s="54"/>
      <c r="O141" s="55">
        <f t="shared" si="7"/>
        <v>10832.288885331074</v>
      </c>
      <c r="P141" s="55">
        <f t="shared" si="8"/>
        <v>0</v>
      </c>
      <c r="Q141" s="60" t="s">
        <v>2735</v>
      </c>
      <c r="R141" s="46" t="s">
        <v>2742</v>
      </c>
      <c r="S141" s="46" t="s">
        <v>42</v>
      </c>
      <c r="T141" s="57"/>
      <c r="U141" s="16"/>
      <c r="V141" s="16"/>
    </row>
    <row r="142" spans="1:22" s="65" customFormat="1" ht="12.75">
      <c r="A142" s="45" t="s">
        <v>2158</v>
      </c>
      <c r="B142" s="46" t="s">
        <v>1777</v>
      </c>
      <c r="C142" s="47" t="s">
        <v>193</v>
      </c>
      <c r="D142" s="45" t="s">
        <v>1405</v>
      </c>
      <c r="E142" s="46" t="s">
        <v>194</v>
      </c>
      <c r="F142" s="48" t="s">
        <v>195</v>
      </c>
      <c r="G142" s="48" t="s">
        <v>1021</v>
      </c>
      <c r="H142" s="49" t="s">
        <v>342</v>
      </c>
      <c r="I142" s="49" t="s">
        <v>1525</v>
      </c>
      <c r="J142" s="51">
        <v>4406</v>
      </c>
      <c r="K142" s="52"/>
      <c r="L142" s="53"/>
      <c r="M142" s="54"/>
      <c r="N142" s="54">
        <v>15510852</v>
      </c>
      <c r="O142" s="55">
        <f t="shared" si="7"/>
        <v>0</v>
      </c>
      <c r="P142" s="55">
        <f t="shared" si="8"/>
        <v>8010.68652615596</v>
      </c>
      <c r="Q142" s="60" t="s">
        <v>587</v>
      </c>
      <c r="R142" s="46"/>
      <c r="S142" s="46"/>
      <c r="T142" s="57"/>
      <c r="U142" s="16"/>
      <c r="V142" s="16"/>
    </row>
    <row r="143" spans="1:22" s="65" customFormat="1" ht="12.75">
      <c r="A143" s="45" t="s">
        <v>2158</v>
      </c>
      <c r="B143" s="46" t="s">
        <v>1896</v>
      </c>
      <c r="C143" s="47" t="s">
        <v>191</v>
      </c>
      <c r="D143" s="45" t="s">
        <v>1405</v>
      </c>
      <c r="E143" s="46" t="s">
        <v>1769</v>
      </c>
      <c r="F143" s="48" t="s">
        <v>192</v>
      </c>
      <c r="G143" s="48" t="s">
        <v>1021</v>
      </c>
      <c r="H143" s="49" t="s">
        <v>900</v>
      </c>
      <c r="I143" s="49" t="s">
        <v>1525</v>
      </c>
      <c r="J143" s="51">
        <v>4408</v>
      </c>
      <c r="K143" s="52"/>
      <c r="L143" s="53"/>
      <c r="M143" s="54"/>
      <c r="N143" s="54">
        <v>5923258</v>
      </c>
      <c r="O143" s="55">
        <f t="shared" si="7"/>
        <v>0</v>
      </c>
      <c r="P143" s="55">
        <f t="shared" si="8"/>
        <v>3059.1074591869938</v>
      </c>
      <c r="Q143" s="60" t="s">
        <v>587</v>
      </c>
      <c r="R143" s="46"/>
      <c r="S143" s="46"/>
      <c r="T143" s="57"/>
      <c r="U143" s="16"/>
      <c r="V143" s="16"/>
    </row>
    <row r="144" spans="1:22" s="65" customFormat="1" ht="12.75">
      <c r="A144" s="45" t="s">
        <v>2158</v>
      </c>
      <c r="B144" s="46" t="s">
        <v>469</v>
      </c>
      <c r="C144" s="47" t="s">
        <v>955</v>
      </c>
      <c r="D144" s="45" t="s">
        <v>1405</v>
      </c>
      <c r="E144" s="46" t="s">
        <v>211</v>
      </c>
      <c r="F144" s="48" t="s">
        <v>212</v>
      </c>
      <c r="G144" s="48" t="s">
        <v>1379</v>
      </c>
      <c r="H144" s="49"/>
      <c r="I144" s="50">
        <v>30894</v>
      </c>
      <c r="J144" s="51">
        <v>4405</v>
      </c>
      <c r="K144" s="52">
        <v>31038</v>
      </c>
      <c r="L144" s="53">
        <v>32269</v>
      </c>
      <c r="M144" s="54"/>
      <c r="N144" s="54"/>
      <c r="O144" s="55">
        <f t="shared" si="7"/>
        <v>0</v>
      </c>
      <c r="P144" s="55">
        <f t="shared" si="8"/>
        <v>0</v>
      </c>
      <c r="Q144" s="60" t="s">
        <v>2519</v>
      </c>
      <c r="R144" s="46" t="s">
        <v>1117</v>
      </c>
      <c r="S144" s="46"/>
      <c r="T144" s="57"/>
      <c r="U144" s="16"/>
      <c r="V144" s="16"/>
    </row>
    <row r="145" spans="1:22" s="65" customFormat="1" ht="12.75">
      <c r="A145" s="45"/>
      <c r="B145" s="46" t="s">
        <v>601</v>
      </c>
      <c r="C145" s="47" t="s">
        <v>2603</v>
      </c>
      <c r="D145" s="45" t="s">
        <v>1405</v>
      </c>
      <c r="E145" s="46" t="s">
        <v>2284</v>
      </c>
      <c r="F145" s="48" t="s">
        <v>1102</v>
      </c>
      <c r="G145" s="48" t="s">
        <v>2555</v>
      </c>
      <c r="H145" s="49"/>
      <c r="I145" s="50"/>
      <c r="J145" s="51"/>
      <c r="K145" s="52"/>
      <c r="L145" s="53"/>
      <c r="M145" s="54">
        <v>14406255</v>
      </c>
      <c r="N145" s="54"/>
      <c r="O145" s="55">
        <f t="shared" si="7"/>
        <v>7440.209784792411</v>
      </c>
      <c r="P145" s="55">
        <f t="shared" si="8"/>
        <v>0</v>
      </c>
      <c r="Q145" s="60" t="s">
        <v>2735</v>
      </c>
      <c r="R145" s="46" t="s">
        <v>2200</v>
      </c>
      <c r="S145" s="46" t="s">
        <v>42</v>
      </c>
      <c r="T145" s="57"/>
      <c r="U145" s="16"/>
      <c r="V145" s="16"/>
    </row>
    <row r="146" spans="1:22" s="65" customFormat="1" ht="12.75">
      <c r="A146" s="45" t="s">
        <v>2158</v>
      </c>
      <c r="B146" s="46" t="s">
        <v>1097</v>
      </c>
      <c r="C146" s="47">
        <v>10281</v>
      </c>
      <c r="D146" s="45" t="s">
        <v>1098</v>
      </c>
      <c r="E146" s="46" t="s">
        <v>1099</v>
      </c>
      <c r="F146" s="48" t="s">
        <v>1099</v>
      </c>
      <c r="G146" s="48" t="s">
        <v>2555</v>
      </c>
      <c r="H146" s="49"/>
      <c r="I146" s="50"/>
      <c r="J146" s="51"/>
      <c r="K146" s="52"/>
      <c r="L146" s="53"/>
      <c r="M146" s="54">
        <v>15851629</v>
      </c>
      <c r="N146" s="54"/>
      <c r="O146" s="55">
        <f t="shared" si="7"/>
        <v>8186.683158856978</v>
      </c>
      <c r="P146" s="55">
        <f t="shared" si="8"/>
        <v>0</v>
      </c>
      <c r="Q146" s="60" t="s">
        <v>2519</v>
      </c>
      <c r="R146" s="46"/>
      <c r="S146" s="46" t="s">
        <v>2520</v>
      </c>
      <c r="T146" s="57"/>
      <c r="U146" s="16"/>
      <c r="V146" s="16"/>
    </row>
    <row r="147" spans="1:22" s="65" customFormat="1" ht="12.75">
      <c r="A147" s="45" t="s">
        <v>2158</v>
      </c>
      <c r="B147" s="46" t="s">
        <v>2162</v>
      </c>
      <c r="C147" s="47" t="s">
        <v>1248</v>
      </c>
      <c r="D147" s="45" t="s">
        <v>1405</v>
      </c>
      <c r="E147" s="46" t="s">
        <v>207</v>
      </c>
      <c r="F147" s="48" t="s">
        <v>267</v>
      </c>
      <c r="G147" s="48" t="s">
        <v>1379</v>
      </c>
      <c r="H147" s="49"/>
      <c r="I147" s="50">
        <v>30894</v>
      </c>
      <c r="J147" s="51">
        <v>4406</v>
      </c>
      <c r="K147" s="52">
        <v>31038</v>
      </c>
      <c r="L147" s="53">
        <v>32269</v>
      </c>
      <c r="M147" s="54"/>
      <c r="N147" s="54"/>
      <c r="O147" s="55">
        <f t="shared" si="7"/>
        <v>0</v>
      </c>
      <c r="P147" s="55">
        <f t="shared" si="8"/>
        <v>0</v>
      </c>
      <c r="Q147" s="56" t="s">
        <v>2519</v>
      </c>
      <c r="R147" s="46" t="s">
        <v>1116</v>
      </c>
      <c r="S147" s="46"/>
      <c r="T147" s="57"/>
      <c r="U147" s="16"/>
      <c r="V147" s="16"/>
    </row>
    <row r="148" spans="1:22" s="65" customFormat="1" ht="12.75">
      <c r="A148" s="45" t="s">
        <v>2158</v>
      </c>
      <c r="B148" s="46" t="s">
        <v>1485</v>
      </c>
      <c r="C148" s="47"/>
      <c r="D148" s="45"/>
      <c r="E148" s="46"/>
      <c r="F148" s="48"/>
      <c r="G148" s="48"/>
      <c r="H148" s="49"/>
      <c r="I148" s="50"/>
      <c r="J148" s="51"/>
      <c r="K148" s="52"/>
      <c r="L148" s="53"/>
      <c r="M148" s="54"/>
      <c r="N148" s="54">
        <v>24363937</v>
      </c>
      <c r="O148" s="55">
        <f t="shared" si="7"/>
        <v>0</v>
      </c>
      <c r="P148" s="55">
        <f t="shared" si="8"/>
        <v>12582.923352631606</v>
      </c>
      <c r="Q148" s="56" t="s">
        <v>587</v>
      </c>
      <c r="R148" s="46"/>
      <c r="S148" s="46"/>
      <c r="T148" s="57"/>
      <c r="U148" s="16"/>
      <c r="V148" s="16"/>
    </row>
    <row r="149" spans="1:22" s="65" customFormat="1" ht="12.75">
      <c r="A149" s="45" t="s">
        <v>2158</v>
      </c>
      <c r="B149" s="46" t="s">
        <v>1983</v>
      </c>
      <c r="C149" s="47" t="s">
        <v>958</v>
      </c>
      <c r="D149" s="45" t="s">
        <v>1405</v>
      </c>
      <c r="E149" s="46" t="s">
        <v>208</v>
      </c>
      <c r="F149" s="48" t="s">
        <v>209</v>
      </c>
      <c r="G149" s="48" t="s">
        <v>1379</v>
      </c>
      <c r="H149" s="49"/>
      <c r="I149" s="50">
        <v>30894</v>
      </c>
      <c r="J149" s="51">
        <v>4405</v>
      </c>
      <c r="K149" s="52">
        <v>31038</v>
      </c>
      <c r="L149" s="53">
        <v>32269</v>
      </c>
      <c r="M149" s="54"/>
      <c r="N149" s="54"/>
      <c r="O149" s="55">
        <f t="shared" si="7"/>
        <v>0</v>
      </c>
      <c r="P149" s="55">
        <f t="shared" si="8"/>
        <v>0</v>
      </c>
      <c r="Q149" s="60"/>
      <c r="R149" s="46" t="s">
        <v>1385</v>
      </c>
      <c r="S149" s="46"/>
      <c r="T149" s="57"/>
      <c r="U149" s="16"/>
      <c r="V149" s="16"/>
    </row>
    <row r="150" spans="1:22" s="65" customFormat="1" ht="12.75">
      <c r="A150" s="45" t="s">
        <v>2158</v>
      </c>
      <c r="B150" s="46" t="s">
        <v>676</v>
      </c>
      <c r="C150" s="47" t="s">
        <v>677</v>
      </c>
      <c r="D150" s="45" t="s">
        <v>1405</v>
      </c>
      <c r="E150" s="46" t="s">
        <v>967</v>
      </c>
      <c r="F150" s="48" t="s">
        <v>968</v>
      </c>
      <c r="G150" s="48" t="s">
        <v>1379</v>
      </c>
      <c r="H150" s="49"/>
      <c r="I150" s="49" t="s">
        <v>1525</v>
      </c>
      <c r="J150" s="51">
        <v>4405</v>
      </c>
      <c r="K150" s="52" t="s">
        <v>2532</v>
      </c>
      <c r="L150" s="53" t="s">
        <v>2533</v>
      </c>
      <c r="M150" s="54">
        <v>73954992</v>
      </c>
      <c r="N150" s="54"/>
      <c r="O150" s="55">
        <f t="shared" si="7"/>
        <v>38194.56584050778</v>
      </c>
      <c r="P150" s="55">
        <f t="shared" si="8"/>
        <v>0</v>
      </c>
      <c r="Q150" s="60" t="s">
        <v>2735</v>
      </c>
      <c r="R150" s="46"/>
      <c r="S150" s="46" t="s">
        <v>1115</v>
      </c>
      <c r="T150" s="57"/>
      <c r="U150" s="16"/>
      <c r="V150" s="16"/>
    </row>
    <row r="151" spans="1:22" s="65" customFormat="1" ht="12.75">
      <c r="A151" s="118" t="s">
        <v>2158</v>
      </c>
      <c r="B151" s="16" t="s">
        <v>215</v>
      </c>
      <c r="C151" s="119" t="s">
        <v>1558</v>
      </c>
      <c r="D151" s="118" t="s">
        <v>1405</v>
      </c>
      <c r="E151" s="34" t="s">
        <v>210</v>
      </c>
      <c r="F151" s="34" t="s">
        <v>266</v>
      </c>
      <c r="G151" s="34" t="s">
        <v>2555</v>
      </c>
      <c r="H151" s="120"/>
      <c r="I151" s="31">
        <v>30894</v>
      </c>
      <c r="J151" s="121">
        <v>4405</v>
      </c>
      <c r="K151" s="122">
        <v>31038</v>
      </c>
      <c r="L151" s="17">
        <v>32269</v>
      </c>
      <c r="M151" s="124"/>
      <c r="N151" s="124"/>
      <c r="O151" s="103">
        <f t="shared" si="7"/>
        <v>0</v>
      </c>
      <c r="P151" s="103">
        <f t="shared" si="8"/>
        <v>0</v>
      </c>
      <c r="Q151" s="138" t="s">
        <v>2519</v>
      </c>
      <c r="R151" s="16" t="s">
        <v>874</v>
      </c>
      <c r="S151" s="16"/>
      <c r="T151" s="33"/>
      <c r="U151" s="16"/>
      <c r="V151" s="16"/>
    </row>
    <row r="152" spans="1:22" s="65" customFormat="1" ht="12.75">
      <c r="A152" s="118" t="s">
        <v>2158</v>
      </c>
      <c r="B152" s="16" t="s">
        <v>221</v>
      </c>
      <c r="C152" s="119" t="s">
        <v>828</v>
      </c>
      <c r="D152" s="118"/>
      <c r="E152" s="16" t="s">
        <v>1384</v>
      </c>
      <c r="F152" s="34"/>
      <c r="G152" s="34"/>
      <c r="H152" s="120"/>
      <c r="I152" s="31"/>
      <c r="J152" s="121"/>
      <c r="K152" s="122"/>
      <c r="L152" s="17"/>
      <c r="M152" s="124"/>
      <c r="N152" s="124">
        <v>8634824</v>
      </c>
      <c r="O152" s="103">
        <f t="shared" si="7"/>
        <v>0</v>
      </c>
      <c r="P152" s="103">
        <f t="shared" si="8"/>
        <v>4459.514427223477</v>
      </c>
      <c r="Q152" s="138"/>
      <c r="R152" s="16" t="s">
        <v>220</v>
      </c>
      <c r="S152" s="16"/>
      <c r="T152" s="33" t="s">
        <v>1506</v>
      </c>
      <c r="U152" s="16"/>
      <c r="V152" s="16"/>
    </row>
    <row r="153" spans="1:22" s="65" customFormat="1" ht="12.75">
      <c r="A153" s="45" t="s">
        <v>2158</v>
      </c>
      <c r="B153" s="46" t="s">
        <v>2030</v>
      </c>
      <c r="C153" s="47" t="s">
        <v>213</v>
      </c>
      <c r="D153" s="45" t="s">
        <v>1405</v>
      </c>
      <c r="E153" s="46" t="s">
        <v>214</v>
      </c>
      <c r="F153" s="46" t="s">
        <v>1483</v>
      </c>
      <c r="G153" s="48" t="s">
        <v>1776</v>
      </c>
      <c r="H153" s="49"/>
      <c r="I153" s="49" t="s">
        <v>1525</v>
      </c>
      <c r="J153" s="51">
        <v>4405</v>
      </c>
      <c r="K153" s="52"/>
      <c r="L153" s="53"/>
      <c r="M153" s="54"/>
      <c r="N153" s="54">
        <v>4599227</v>
      </c>
      <c r="O153" s="55">
        <f t="shared" si="7"/>
        <v>0</v>
      </c>
      <c r="P153" s="55">
        <f t="shared" si="8"/>
        <v>2375.302514628642</v>
      </c>
      <c r="Q153" s="60" t="s">
        <v>2735</v>
      </c>
      <c r="R153" s="46"/>
      <c r="S153" s="46"/>
      <c r="T153" s="57"/>
      <c r="U153" s="16"/>
      <c r="V153" s="16"/>
    </row>
    <row r="154" spans="1:22" s="65" customFormat="1" ht="12.75">
      <c r="A154" s="118" t="s">
        <v>2158</v>
      </c>
      <c r="B154" s="16" t="s">
        <v>1778</v>
      </c>
      <c r="C154" s="119" t="s">
        <v>723</v>
      </c>
      <c r="D154" s="118"/>
      <c r="E154" s="16"/>
      <c r="F154" s="34"/>
      <c r="G154" s="34" t="s">
        <v>1379</v>
      </c>
      <c r="H154" s="120"/>
      <c r="I154" s="31"/>
      <c r="J154" s="121"/>
      <c r="K154" s="122"/>
      <c r="L154" s="17"/>
      <c r="M154" s="124"/>
      <c r="N154" s="124">
        <v>16612420</v>
      </c>
      <c r="O154" s="103">
        <f t="shared" si="7"/>
        <v>0</v>
      </c>
      <c r="P154" s="103">
        <f t="shared" si="8"/>
        <v>8579.598919572167</v>
      </c>
      <c r="Q154" s="138" t="s">
        <v>2519</v>
      </c>
      <c r="R154" s="16"/>
      <c r="S154" s="16"/>
      <c r="T154" s="33"/>
      <c r="U154" s="16"/>
      <c r="V154" s="16"/>
    </row>
    <row r="155" spans="1:22" s="65" customFormat="1" ht="12.75">
      <c r="A155" s="45" t="s">
        <v>2158</v>
      </c>
      <c r="B155" s="46" t="s">
        <v>1779</v>
      </c>
      <c r="C155" s="47"/>
      <c r="D155" s="45"/>
      <c r="E155" s="46"/>
      <c r="F155" s="48"/>
      <c r="G155" s="48" t="s">
        <v>1021</v>
      </c>
      <c r="H155" s="49"/>
      <c r="I155" s="50"/>
      <c r="J155" s="51"/>
      <c r="K155" s="52"/>
      <c r="L155" s="53"/>
      <c r="M155" s="54"/>
      <c r="N155" s="54">
        <v>7042338</v>
      </c>
      <c r="O155" s="55">
        <f t="shared" si="7"/>
        <v>0</v>
      </c>
      <c r="P155" s="55">
        <f t="shared" si="8"/>
        <v>3637.064045820056</v>
      </c>
      <c r="Q155" s="60" t="s">
        <v>587</v>
      </c>
      <c r="R155" s="46"/>
      <c r="S155" s="46"/>
      <c r="T155" s="57"/>
      <c r="U155" s="16"/>
      <c r="V155" s="16"/>
    </row>
    <row r="156" spans="1:22" s="65" customFormat="1" ht="12.75">
      <c r="A156" s="45" t="s">
        <v>2158</v>
      </c>
      <c r="B156" s="46" t="s">
        <v>1780</v>
      </c>
      <c r="C156" s="47"/>
      <c r="D156" s="45"/>
      <c r="E156" s="46"/>
      <c r="F156" s="48"/>
      <c r="G156" s="48" t="s">
        <v>1021</v>
      </c>
      <c r="H156" s="49"/>
      <c r="I156" s="50"/>
      <c r="J156" s="51"/>
      <c r="K156" s="52"/>
      <c r="L156" s="53"/>
      <c r="M156" s="54"/>
      <c r="N156" s="54">
        <v>494460</v>
      </c>
      <c r="O156" s="55">
        <f t="shared" si="7"/>
        <v>0</v>
      </c>
      <c r="P156" s="55">
        <f t="shared" si="8"/>
        <v>255.3672783237875</v>
      </c>
      <c r="Q156" s="60" t="s">
        <v>587</v>
      </c>
      <c r="R156" s="46"/>
      <c r="S156" s="46"/>
      <c r="T156" s="57"/>
      <c r="U156" s="16"/>
      <c r="V156" s="16"/>
    </row>
    <row r="157" spans="1:22" s="65" customFormat="1" ht="12.75">
      <c r="A157" s="45" t="s">
        <v>2158</v>
      </c>
      <c r="B157" s="46" t="s">
        <v>1781</v>
      </c>
      <c r="C157" s="47"/>
      <c r="D157" s="45"/>
      <c r="E157" s="46"/>
      <c r="F157" s="48"/>
      <c r="G157" s="48" t="s">
        <v>1021</v>
      </c>
      <c r="H157" s="49"/>
      <c r="I157" s="50"/>
      <c r="J157" s="51"/>
      <c r="K157" s="52"/>
      <c r="L157" s="53"/>
      <c r="M157" s="54"/>
      <c r="N157" s="54">
        <v>4158796</v>
      </c>
      <c r="O157" s="55">
        <f t="shared" si="7"/>
        <v>0</v>
      </c>
      <c r="P157" s="55">
        <f t="shared" si="8"/>
        <v>2147.83888610576</v>
      </c>
      <c r="Q157" s="60" t="s">
        <v>587</v>
      </c>
      <c r="R157" s="46"/>
      <c r="S157" s="46"/>
      <c r="T157" s="57"/>
      <c r="U157" s="16"/>
      <c r="V157" s="16"/>
    </row>
    <row r="158" spans="1:22" s="65" customFormat="1" ht="12.75">
      <c r="A158" s="45" t="s">
        <v>2158</v>
      </c>
      <c r="B158" s="46" t="s">
        <v>1782</v>
      </c>
      <c r="C158" s="47"/>
      <c r="D158" s="45"/>
      <c r="E158" s="46"/>
      <c r="F158" s="48"/>
      <c r="G158" s="48" t="s">
        <v>1021</v>
      </c>
      <c r="H158" s="49"/>
      <c r="I158" s="50"/>
      <c r="J158" s="51"/>
      <c r="K158" s="52"/>
      <c r="L158" s="53"/>
      <c r="M158" s="54"/>
      <c r="N158" s="54">
        <v>7457929</v>
      </c>
      <c r="O158" s="55">
        <f t="shared" si="7"/>
        <v>0</v>
      </c>
      <c r="P158" s="55">
        <f t="shared" si="8"/>
        <v>3851.698884969555</v>
      </c>
      <c r="Q158" s="60" t="s">
        <v>587</v>
      </c>
      <c r="R158" s="46"/>
      <c r="S158" s="46"/>
      <c r="T158" s="57"/>
      <c r="U158" s="16"/>
      <c r="V158" s="16"/>
    </row>
    <row r="159" spans="1:22" s="65" customFormat="1" ht="12.75">
      <c r="A159" s="45" t="s">
        <v>2163</v>
      </c>
      <c r="B159" s="46" t="s">
        <v>1100</v>
      </c>
      <c r="C159" s="47">
        <v>12817</v>
      </c>
      <c r="D159" s="45" t="s">
        <v>1405</v>
      </c>
      <c r="E159" s="48" t="s">
        <v>2005</v>
      </c>
      <c r="F159" s="48" t="s">
        <v>1757</v>
      </c>
      <c r="G159" s="48" t="s">
        <v>2555</v>
      </c>
      <c r="H159" s="49"/>
      <c r="I159" s="49" t="s">
        <v>1758</v>
      </c>
      <c r="J159" s="51">
        <v>5315</v>
      </c>
      <c r="K159" s="52" t="s">
        <v>2532</v>
      </c>
      <c r="L159" s="52" t="s">
        <v>2533</v>
      </c>
      <c r="M159" s="54"/>
      <c r="N159" s="54"/>
      <c r="O159" s="55">
        <f t="shared" si="7"/>
        <v>0</v>
      </c>
      <c r="P159" s="55">
        <f t="shared" si="8"/>
        <v>0</v>
      </c>
      <c r="Q159" s="60"/>
      <c r="R159" s="46" t="s">
        <v>1101</v>
      </c>
      <c r="S159" s="46" t="s">
        <v>2520</v>
      </c>
      <c r="T159" s="57"/>
      <c r="U159" s="16"/>
      <c r="V159" s="16"/>
    </row>
    <row r="160" spans="1:22" s="65" customFormat="1" ht="12.75">
      <c r="A160" s="45"/>
      <c r="B160" s="46" t="s">
        <v>1756</v>
      </c>
      <c r="C160" s="47">
        <v>11968</v>
      </c>
      <c r="D160" s="45" t="s">
        <v>1405</v>
      </c>
      <c r="E160" s="48" t="s">
        <v>1487</v>
      </c>
      <c r="F160" s="48" t="s">
        <v>1488</v>
      </c>
      <c r="G160" s="48" t="s">
        <v>1484</v>
      </c>
      <c r="H160" s="49"/>
      <c r="I160" s="50">
        <v>30606</v>
      </c>
      <c r="J160" s="51">
        <v>5315</v>
      </c>
      <c r="K160" s="52"/>
      <c r="L160" s="52"/>
      <c r="M160" s="54">
        <v>35193494</v>
      </c>
      <c r="N160" s="54"/>
      <c r="O160" s="55">
        <f t="shared" si="7"/>
        <v>18175.92277936445</v>
      </c>
      <c r="P160" s="55">
        <f t="shared" si="8"/>
        <v>0</v>
      </c>
      <c r="Q160" s="60" t="s">
        <v>2519</v>
      </c>
      <c r="R160" s="46"/>
      <c r="S160" s="46"/>
      <c r="T160" s="57"/>
      <c r="U160" s="16"/>
      <c r="V160" s="16"/>
    </row>
    <row r="161" spans="1:22" s="65" customFormat="1" ht="12.75">
      <c r="A161" s="45" t="s">
        <v>2163</v>
      </c>
      <c r="B161" s="46" t="s">
        <v>222</v>
      </c>
      <c r="C161" s="47"/>
      <c r="D161" s="45"/>
      <c r="E161" s="46"/>
      <c r="F161" s="48"/>
      <c r="G161" s="48" t="s">
        <v>1021</v>
      </c>
      <c r="H161" s="49"/>
      <c r="I161" s="50"/>
      <c r="J161" s="51"/>
      <c r="K161" s="52"/>
      <c r="L161" s="52"/>
      <c r="M161" s="54"/>
      <c r="N161" s="54">
        <v>2987275</v>
      </c>
      <c r="O161" s="55">
        <f t="shared" si="7"/>
        <v>0</v>
      </c>
      <c r="P161" s="55">
        <f t="shared" si="8"/>
        <v>1542.7987832275458</v>
      </c>
      <c r="Q161" s="60" t="s">
        <v>1093</v>
      </c>
      <c r="R161" s="46"/>
      <c r="S161" s="46"/>
      <c r="T161" s="57"/>
      <c r="U161" s="16"/>
      <c r="V161" s="16"/>
    </row>
    <row r="162" spans="1:22" s="65" customFormat="1" ht="12.75">
      <c r="A162" s="45" t="s">
        <v>2163</v>
      </c>
      <c r="B162" s="46" t="s">
        <v>2492</v>
      </c>
      <c r="C162" s="47">
        <v>9146</v>
      </c>
      <c r="D162" s="45" t="s">
        <v>1405</v>
      </c>
      <c r="E162" s="46" t="s">
        <v>1092</v>
      </c>
      <c r="F162" s="48" t="s">
        <v>32</v>
      </c>
      <c r="G162" s="48" t="s">
        <v>2555</v>
      </c>
      <c r="H162" s="49" t="s">
        <v>1436</v>
      </c>
      <c r="I162" s="50">
        <v>30670</v>
      </c>
      <c r="J162" s="51">
        <v>6364</v>
      </c>
      <c r="K162" s="52"/>
      <c r="L162" s="52"/>
      <c r="M162" s="54"/>
      <c r="N162" s="54"/>
      <c r="O162" s="55">
        <f t="shared" si="7"/>
        <v>0</v>
      </c>
      <c r="P162" s="55">
        <f t="shared" si="8"/>
        <v>0</v>
      </c>
      <c r="Q162" s="60" t="s">
        <v>2519</v>
      </c>
      <c r="R162" s="46"/>
      <c r="S162" s="46"/>
      <c r="T162" s="57"/>
      <c r="U162" s="16"/>
      <c r="V162" s="16"/>
    </row>
    <row r="163" spans="1:22" s="65" customFormat="1" ht="12.75">
      <c r="A163" s="45" t="s">
        <v>2163</v>
      </c>
      <c r="B163" s="46" t="s">
        <v>2743</v>
      </c>
      <c r="C163" s="47"/>
      <c r="D163" s="45"/>
      <c r="E163" s="46"/>
      <c r="F163" s="48"/>
      <c r="G163" s="48" t="s">
        <v>2555</v>
      </c>
      <c r="H163" s="49"/>
      <c r="I163" s="50"/>
      <c r="J163" s="51"/>
      <c r="K163" s="52"/>
      <c r="L163" s="52"/>
      <c r="M163" s="54">
        <v>8465217</v>
      </c>
      <c r="N163" s="54"/>
      <c r="O163" s="55">
        <f aca="true" t="shared" si="9" ref="O163:P166">M163/1936.27</f>
        <v>4371.919721939606</v>
      </c>
      <c r="P163" s="55">
        <f t="shared" si="9"/>
        <v>0</v>
      </c>
      <c r="Q163" s="60" t="s">
        <v>2519</v>
      </c>
      <c r="R163" s="46"/>
      <c r="S163" s="46"/>
      <c r="T163" s="57"/>
      <c r="U163" s="16"/>
      <c r="V163" s="16"/>
    </row>
    <row r="164" spans="1:22" s="65" customFormat="1" ht="12.75">
      <c r="A164" s="45"/>
      <c r="B164" s="46" t="s">
        <v>1383</v>
      </c>
      <c r="C164" s="47" t="s">
        <v>203</v>
      </c>
      <c r="D164" s="45" t="s">
        <v>1405</v>
      </c>
      <c r="E164" s="46" t="s">
        <v>204</v>
      </c>
      <c r="F164" s="48" t="s">
        <v>1482</v>
      </c>
      <c r="G164" s="48" t="s">
        <v>2555</v>
      </c>
      <c r="H164" s="49"/>
      <c r="I164" s="50">
        <v>30894</v>
      </c>
      <c r="J164" s="51">
        <v>4405</v>
      </c>
      <c r="K164" s="52">
        <v>31038</v>
      </c>
      <c r="L164" s="53">
        <v>32269</v>
      </c>
      <c r="M164" s="54"/>
      <c r="N164" s="54"/>
      <c r="O164" s="55">
        <f t="shared" si="9"/>
        <v>0</v>
      </c>
      <c r="P164" s="55">
        <f t="shared" si="9"/>
        <v>0</v>
      </c>
      <c r="Q164" s="60"/>
      <c r="R164" s="46"/>
      <c r="S164" s="46" t="s">
        <v>42</v>
      </c>
      <c r="T164" s="57"/>
      <c r="U164" s="16"/>
      <c r="V164" s="16"/>
    </row>
    <row r="165" spans="1:22" s="65" customFormat="1" ht="12.75">
      <c r="A165" s="45"/>
      <c r="B165" s="46" t="s">
        <v>1131</v>
      </c>
      <c r="C165" s="47">
        <v>19514</v>
      </c>
      <c r="D165" s="45" t="s">
        <v>1405</v>
      </c>
      <c r="E165" s="48" t="s">
        <v>1132</v>
      </c>
      <c r="F165" s="48" t="s">
        <v>1132</v>
      </c>
      <c r="G165" s="48" t="s">
        <v>2555</v>
      </c>
      <c r="H165" s="49"/>
      <c r="I165" s="50"/>
      <c r="J165" s="51" t="s">
        <v>178</v>
      </c>
      <c r="K165" s="52"/>
      <c r="L165" s="53"/>
      <c r="M165" s="54">
        <v>34344774</v>
      </c>
      <c r="N165" s="54"/>
      <c r="O165" s="55">
        <f t="shared" si="9"/>
        <v>17737.59547996922</v>
      </c>
      <c r="P165" s="55">
        <f t="shared" si="9"/>
        <v>0</v>
      </c>
      <c r="Q165" s="60" t="s">
        <v>2519</v>
      </c>
      <c r="R165" s="46"/>
      <c r="S165" s="46"/>
      <c r="T165" s="57"/>
      <c r="U165" s="16"/>
      <c r="V165" s="16"/>
    </row>
    <row r="166" spans="1:22" s="65" customFormat="1" ht="12.75">
      <c r="A166" s="45" t="s">
        <v>2158</v>
      </c>
      <c r="B166" s="46" t="s">
        <v>23</v>
      </c>
      <c r="C166" s="47">
        <v>10834</v>
      </c>
      <c r="D166" s="45" t="s">
        <v>1405</v>
      </c>
      <c r="E166" s="48" t="s">
        <v>24</v>
      </c>
      <c r="F166" s="48" t="s">
        <v>1486</v>
      </c>
      <c r="G166" s="48" t="s">
        <v>151</v>
      </c>
      <c r="H166" s="49"/>
      <c r="I166" s="50">
        <v>30291</v>
      </c>
      <c r="J166" s="51">
        <v>6482</v>
      </c>
      <c r="K166" s="52"/>
      <c r="L166" s="53"/>
      <c r="M166" s="54"/>
      <c r="N166" s="54"/>
      <c r="O166" s="55">
        <f t="shared" si="9"/>
        <v>0</v>
      </c>
      <c r="P166" s="55">
        <f t="shared" si="9"/>
        <v>0</v>
      </c>
      <c r="Q166" s="60" t="s">
        <v>587</v>
      </c>
      <c r="R166" s="46"/>
      <c r="S166" s="46"/>
      <c r="T166" s="57"/>
      <c r="U166" s="16"/>
      <c r="V166" s="16"/>
    </row>
    <row r="167" spans="1:22" s="65" customFormat="1" ht="12.75">
      <c r="A167" s="45"/>
      <c r="B167" s="46"/>
      <c r="C167" s="47"/>
      <c r="D167" s="45"/>
      <c r="E167" s="46"/>
      <c r="F167" s="48"/>
      <c r="G167" s="48"/>
      <c r="H167" s="49"/>
      <c r="I167" s="50"/>
      <c r="J167" s="366" t="s">
        <v>2350</v>
      </c>
      <c r="K167" s="367"/>
      <c r="L167" s="368"/>
      <c r="M167" s="54"/>
      <c r="N167" s="54"/>
      <c r="O167" s="109">
        <f>SUM(O134:O166)</f>
        <v>268722.5051258347</v>
      </c>
      <c r="P167" s="109">
        <f>SUM(P134:P166)</f>
        <v>65280.34519979134</v>
      </c>
      <c r="Q167" s="56"/>
      <c r="R167" s="46"/>
      <c r="S167" s="46"/>
      <c r="T167" s="57"/>
      <c r="U167" s="16"/>
      <c r="V167" s="16"/>
    </row>
    <row r="168" spans="1:22" s="65" customFormat="1" ht="12.75">
      <c r="A168" s="45"/>
      <c r="B168" s="46"/>
      <c r="C168" s="47"/>
      <c r="D168" s="45"/>
      <c r="E168" s="46"/>
      <c r="F168" s="48"/>
      <c r="G168" s="48"/>
      <c r="H168" s="49"/>
      <c r="I168" s="50"/>
      <c r="J168" s="366"/>
      <c r="K168" s="367"/>
      <c r="L168" s="368"/>
      <c r="M168" s="54"/>
      <c r="N168" s="54"/>
      <c r="O168" s="55"/>
      <c r="P168" s="55"/>
      <c r="Q168" s="56"/>
      <c r="R168" s="46"/>
      <c r="S168" s="46"/>
      <c r="T168" s="57"/>
      <c r="U168" s="16"/>
      <c r="V168" s="16"/>
    </row>
    <row r="169" spans="1:22" s="65" customFormat="1" ht="12.75">
      <c r="A169" s="45"/>
      <c r="B169" s="110"/>
      <c r="C169" s="111"/>
      <c r="D169" s="79" t="s">
        <v>755</v>
      </c>
      <c r="E169" s="46"/>
      <c r="F169" s="48"/>
      <c r="G169" s="48"/>
      <c r="H169" s="49"/>
      <c r="I169" s="50"/>
      <c r="J169" s="369" t="s">
        <v>2365</v>
      </c>
      <c r="K169" s="370"/>
      <c r="L169" s="371"/>
      <c r="M169" s="54"/>
      <c r="N169" s="54"/>
      <c r="O169" s="372">
        <f>O167+P167</f>
        <v>334002.8503256261</v>
      </c>
      <c r="P169" s="373"/>
      <c r="Q169" s="56"/>
      <c r="R169" s="46"/>
      <c r="S169" s="46"/>
      <c r="T169" s="57"/>
      <c r="U169" s="16"/>
      <c r="V169" s="16"/>
    </row>
    <row r="170" spans="1:22" s="65" customFormat="1" ht="12.75">
      <c r="A170" s="45"/>
      <c r="B170" s="46"/>
      <c r="C170" s="47"/>
      <c r="D170" s="79"/>
      <c r="E170" s="46"/>
      <c r="F170" s="46"/>
      <c r="G170" s="48"/>
      <c r="H170" s="49"/>
      <c r="I170" s="50"/>
      <c r="J170" s="80"/>
      <c r="K170" s="81"/>
      <c r="L170" s="82"/>
      <c r="M170" s="54"/>
      <c r="N170" s="54"/>
      <c r="O170" s="115"/>
      <c r="P170" s="116"/>
      <c r="Q170" s="56"/>
      <c r="R170" s="46"/>
      <c r="S170" s="46"/>
      <c r="T170" s="57"/>
      <c r="U170" s="16"/>
      <c r="V170" s="16"/>
    </row>
    <row r="171" spans="1:22" s="65" customFormat="1" ht="12.75">
      <c r="A171" s="118">
        <v>11</v>
      </c>
      <c r="B171" s="16" t="s">
        <v>2436</v>
      </c>
      <c r="C171" s="119" t="s">
        <v>2437</v>
      </c>
      <c r="D171" s="118" t="s">
        <v>1405</v>
      </c>
      <c r="E171" s="16" t="s">
        <v>2438</v>
      </c>
      <c r="F171" s="34" t="s">
        <v>2439</v>
      </c>
      <c r="G171" s="34" t="s">
        <v>2555</v>
      </c>
      <c r="H171" s="120" t="s">
        <v>343</v>
      </c>
      <c r="I171" s="31" t="s">
        <v>802</v>
      </c>
      <c r="J171" s="121">
        <v>6480</v>
      </c>
      <c r="K171" s="122" t="s">
        <v>2440</v>
      </c>
      <c r="L171" s="123"/>
      <c r="M171" s="124">
        <v>66870582</v>
      </c>
      <c r="N171" s="124"/>
      <c r="O171" s="103">
        <f aca="true" t="shared" si="10" ref="O171:P173">M171/1936.27</f>
        <v>34535.77342002923</v>
      </c>
      <c r="P171" s="103">
        <f t="shared" si="10"/>
        <v>0</v>
      </c>
      <c r="Q171" s="104" t="s">
        <v>2519</v>
      </c>
      <c r="R171" s="16" t="s">
        <v>2744</v>
      </c>
      <c r="S171" s="16" t="s">
        <v>2520</v>
      </c>
      <c r="T171" s="33"/>
      <c r="U171" s="16"/>
      <c r="V171" s="16"/>
    </row>
    <row r="172" spans="1:22" s="65" customFormat="1" ht="12.75">
      <c r="A172" s="45">
        <v>11</v>
      </c>
      <c r="B172" s="46" t="s">
        <v>1171</v>
      </c>
      <c r="C172" s="47" t="s">
        <v>67</v>
      </c>
      <c r="D172" s="45" t="s">
        <v>1405</v>
      </c>
      <c r="E172" s="46" t="s">
        <v>899</v>
      </c>
      <c r="F172" s="48" t="s">
        <v>2302</v>
      </c>
      <c r="G172" s="48" t="s">
        <v>1527</v>
      </c>
      <c r="H172" s="49"/>
      <c r="I172" s="50"/>
      <c r="J172" s="51"/>
      <c r="K172" s="52">
        <v>33820</v>
      </c>
      <c r="L172" s="46"/>
      <c r="M172" s="54"/>
      <c r="N172" s="54">
        <v>3869288</v>
      </c>
      <c r="O172" s="55">
        <f t="shared" si="10"/>
        <v>0</v>
      </c>
      <c r="P172" s="55">
        <f t="shared" si="10"/>
        <v>1998.320482164161</v>
      </c>
      <c r="Q172" s="60" t="s">
        <v>587</v>
      </c>
      <c r="R172" s="46"/>
      <c r="S172" s="46"/>
      <c r="T172" s="57"/>
      <c r="U172" s="16"/>
      <c r="V172" s="16"/>
    </row>
    <row r="173" spans="1:22" s="65" customFormat="1" ht="12.75">
      <c r="A173" s="45">
        <v>11</v>
      </c>
      <c r="B173" s="46" t="s">
        <v>2441</v>
      </c>
      <c r="C173" s="47" t="s">
        <v>2442</v>
      </c>
      <c r="D173" s="45" t="s">
        <v>1405</v>
      </c>
      <c r="E173" s="46" t="s">
        <v>1951</v>
      </c>
      <c r="F173" s="48" t="s">
        <v>1951</v>
      </c>
      <c r="G173" s="48" t="s">
        <v>2555</v>
      </c>
      <c r="H173" s="49" t="s">
        <v>343</v>
      </c>
      <c r="I173" s="50">
        <v>31022</v>
      </c>
      <c r="J173" s="51">
        <v>6480</v>
      </c>
      <c r="K173" s="52">
        <v>33820</v>
      </c>
      <c r="L173" s="117"/>
      <c r="M173" s="54">
        <v>134734997</v>
      </c>
      <c r="N173" s="54"/>
      <c r="O173" s="55">
        <f t="shared" si="10"/>
        <v>69584.81874945127</v>
      </c>
      <c r="P173" s="55">
        <f t="shared" si="10"/>
        <v>0</v>
      </c>
      <c r="Q173" s="56" t="s">
        <v>2577</v>
      </c>
      <c r="R173" s="46" t="s">
        <v>2444</v>
      </c>
      <c r="S173" s="46" t="s">
        <v>2445</v>
      </c>
      <c r="T173" s="57"/>
      <c r="U173" s="16"/>
      <c r="V173" s="16"/>
    </row>
    <row r="174" spans="1:22" s="65" customFormat="1" ht="12.75">
      <c r="A174" s="45">
        <v>11</v>
      </c>
      <c r="B174" s="46" t="s">
        <v>2446</v>
      </c>
      <c r="C174" s="47">
        <v>44035</v>
      </c>
      <c r="D174" s="45" t="s">
        <v>1405</v>
      </c>
      <c r="E174" s="46" t="s">
        <v>2447</v>
      </c>
      <c r="F174" s="48" t="s">
        <v>2448</v>
      </c>
      <c r="G174" s="48" t="s">
        <v>2555</v>
      </c>
      <c r="H174" s="49" t="s">
        <v>343</v>
      </c>
      <c r="I174" s="50">
        <v>31022</v>
      </c>
      <c r="J174" s="51">
        <v>6480</v>
      </c>
      <c r="K174" s="52">
        <v>33820</v>
      </c>
      <c r="L174" s="117"/>
      <c r="M174" s="54">
        <v>97527768</v>
      </c>
      <c r="N174" s="54"/>
      <c r="O174" s="55">
        <f aca="true" t="shared" si="11" ref="O174:O188">M174/1936.27</f>
        <v>50368.88863639885</v>
      </c>
      <c r="P174" s="55">
        <f aca="true" t="shared" si="12" ref="P174:P188">N174/1936.27</f>
        <v>0</v>
      </c>
      <c r="Q174" s="56" t="s">
        <v>2577</v>
      </c>
      <c r="R174" s="46" t="s">
        <v>2449</v>
      </c>
      <c r="S174" s="46" t="s">
        <v>2520</v>
      </c>
      <c r="T174" s="57"/>
      <c r="U174" s="16"/>
      <c r="V174" s="16"/>
    </row>
    <row r="175" spans="1:22" s="65" customFormat="1" ht="12.75">
      <c r="A175" s="45">
        <v>11</v>
      </c>
      <c r="B175" s="46" t="s">
        <v>2450</v>
      </c>
      <c r="C175" s="47">
        <v>43901</v>
      </c>
      <c r="D175" s="45" t="s">
        <v>1405</v>
      </c>
      <c r="E175" s="46" t="s">
        <v>2451</v>
      </c>
      <c r="F175" s="48" t="s">
        <v>2452</v>
      </c>
      <c r="G175" s="48" t="s">
        <v>1842</v>
      </c>
      <c r="H175" s="49"/>
      <c r="I175" s="50" t="s">
        <v>1647</v>
      </c>
      <c r="J175" s="51">
        <v>1690</v>
      </c>
      <c r="K175" s="52">
        <v>33820</v>
      </c>
      <c r="L175" s="117"/>
      <c r="M175" s="54">
        <v>101845606</v>
      </c>
      <c r="N175" s="54">
        <v>6381205</v>
      </c>
      <c r="O175" s="55">
        <f t="shared" si="11"/>
        <v>52598.8658606496</v>
      </c>
      <c r="P175" s="55">
        <f t="shared" si="12"/>
        <v>3295.6173467543267</v>
      </c>
      <c r="Q175" s="56" t="s">
        <v>2519</v>
      </c>
      <c r="R175" s="46"/>
      <c r="S175" s="46" t="s">
        <v>2520</v>
      </c>
      <c r="T175" s="57"/>
      <c r="U175" s="16"/>
      <c r="V175" s="16"/>
    </row>
    <row r="176" spans="1:22" s="65" customFormat="1" ht="12.75">
      <c r="A176" s="45">
        <v>11</v>
      </c>
      <c r="B176" s="46" t="s">
        <v>2663</v>
      </c>
      <c r="C176" s="47" t="s">
        <v>2603</v>
      </c>
      <c r="D176" s="45" t="s">
        <v>1405</v>
      </c>
      <c r="E176" s="46" t="s">
        <v>2284</v>
      </c>
      <c r="F176" s="48" t="s">
        <v>2284</v>
      </c>
      <c r="G176" s="48" t="s">
        <v>2555</v>
      </c>
      <c r="H176" s="49"/>
      <c r="I176" s="50">
        <v>31022</v>
      </c>
      <c r="J176" s="51">
        <v>6480</v>
      </c>
      <c r="K176" s="52">
        <v>33820</v>
      </c>
      <c r="L176" s="117"/>
      <c r="M176" s="54">
        <v>101228610</v>
      </c>
      <c r="N176" s="54"/>
      <c r="O176" s="55">
        <f t="shared" si="11"/>
        <v>52280.21401973898</v>
      </c>
      <c r="P176" s="55">
        <f t="shared" si="12"/>
        <v>0</v>
      </c>
      <c r="Q176" s="56" t="s">
        <v>2519</v>
      </c>
      <c r="R176" s="46" t="s">
        <v>2453</v>
      </c>
      <c r="S176" s="46" t="s">
        <v>2454</v>
      </c>
      <c r="T176" s="57"/>
      <c r="U176" s="16"/>
      <c r="V176" s="16"/>
    </row>
    <row r="177" spans="1:22" s="65" customFormat="1" ht="12.75">
      <c r="A177" s="45">
        <v>11</v>
      </c>
      <c r="B177" s="46" t="s">
        <v>1170</v>
      </c>
      <c r="C177" s="47" t="s">
        <v>72</v>
      </c>
      <c r="D177" s="45" t="s">
        <v>1406</v>
      </c>
      <c r="E177" s="46" t="s">
        <v>1401</v>
      </c>
      <c r="F177" s="48" t="s">
        <v>1401</v>
      </c>
      <c r="G177" s="48" t="s">
        <v>2555</v>
      </c>
      <c r="H177" s="49"/>
      <c r="I177" s="50"/>
      <c r="J177" s="51"/>
      <c r="K177" s="52">
        <v>33820</v>
      </c>
      <c r="L177" s="117"/>
      <c r="M177" s="54"/>
      <c r="N177" s="54">
        <v>55574209</v>
      </c>
      <c r="O177" s="55">
        <f t="shared" si="11"/>
        <v>0</v>
      </c>
      <c r="P177" s="55">
        <f t="shared" si="12"/>
        <v>28701.68364949103</v>
      </c>
      <c r="Q177" s="56" t="s">
        <v>2519</v>
      </c>
      <c r="R177" s="46"/>
      <c r="S177" s="46" t="s">
        <v>2520</v>
      </c>
      <c r="T177" s="57"/>
      <c r="U177" s="16"/>
      <c r="V177" s="16"/>
    </row>
    <row r="178" spans="1:22" s="65" customFormat="1" ht="12.75">
      <c r="A178" s="45">
        <v>11</v>
      </c>
      <c r="B178" s="46" t="s">
        <v>1170</v>
      </c>
      <c r="C178" s="47" t="s">
        <v>72</v>
      </c>
      <c r="D178" s="45" t="s">
        <v>1406</v>
      </c>
      <c r="E178" s="48" t="s">
        <v>1401</v>
      </c>
      <c r="F178" s="48" t="s">
        <v>2297</v>
      </c>
      <c r="G178" s="48" t="s">
        <v>1241</v>
      </c>
      <c r="H178" s="49"/>
      <c r="I178" s="50"/>
      <c r="J178" s="51"/>
      <c r="K178" s="52">
        <v>33820</v>
      </c>
      <c r="L178" s="46"/>
      <c r="M178" s="54"/>
      <c r="N178" s="54"/>
      <c r="O178" s="55">
        <f t="shared" si="11"/>
        <v>0</v>
      </c>
      <c r="P178" s="55">
        <f t="shared" si="12"/>
        <v>0</v>
      </c>
      <c r="Q178" s="60" t="s">
        <v>587</v>
      </c>
      <c r="R178" s="46"/>
      <c r="S178" s="46"/>
      <c r="T178" s="57"/>
      <c r="U178" s="16"/>
      <c r="V178" s="16"/>
    </row>
    <row r="179" spans="1:22" s="65" customFormat="1" ht="12.75">
      <c r="A179" s="45">
        <v>11</v>
      </c>
      <c r="B179" s="46" t="s">
        <v>2455</v>
      </c>
      <c r="C179" s="47" t="s">
        <v>2456</v>
      </c>
      <c r="D179" s="45" t="s">
        <v>1405</v>
      </c>
      <c r="E179" s="46" t="s">
        <v>2457</v>
      </c>
      <c r="F179" s="48" t="s">
        <v>2457</v>
      </c>
      <c r="G179" s="48" t="s">
        <v>2555</v>
      </c>
      <c r="H179" s="49"/>
      <c r="I179" s="50">
        <v>31022</v>
      </c>
      <c r="J179" s="51">
        <v>6480</v>
      </c>
      <c r="K179" s="52">
        <v>33820</v>
      </c>
      <c r="L179" s="117"/>
      <c r="M179" s="54">
        <v>103381720</v>
      </c>
      <c r="N179" s="54"/>
      <c r="O179" s="55">
        <f t="shared" si="11"/>
        <v>53392.202533737545</v>
      </c>
      <c r="P179" s="55">
        <f t="shared" si="12"/>
        <v>0</v>
      </c>
      <c r="Q179" s="56" t="s">
        <v>2519</v>
      </c>
      <c r="R179" s="46"/>
      <c r="S179" s="46" t="s">
        <v>2520</v>
      </c>
      <c r="T179" s="57"/>
      <c r="U179" s="16"/>
      <c r="V179" s="16"/>
    </row>
    <row r="180" spans="1:22" ht="12.75">
      <c r="A180" s="45">
        <v>11</v>
      </c>
      <c r="B180" s="46" t="s">
        <v>2745</v>
      </c>
      <c r="C180" s="47" t="s">
        <v>2458</v>
      </c>
      <c r="D180" s="45" t="s">
        <v>1405</v>
      </c>
      <c r="E180" s="46" t="s">
        <v>2459</v>
      </c>
      <c r="F180" s="48" t="s">
        <v>2459</v>
      </c>
      <c r="G180" s="48" t="s">
        <v>2555</v>
      </c>
      <c r="H180" s="49"/>
      <c r="I180" s="50">
        <v>31022</v>
      </c>
      <c r="J180" s="51">
        <v>6480</v>
      </c>
      <c r="K180" s="52">
        <v>33820</v>
      </c>
      <c r="L180" s="117"/>
      <c r="M180" s="54">
        <v>109154148</v>
      </c>
      <c r="N180" s="54">
        <v>22003974</v>
      </c>
      <c r="O180" s="55">
        <f t="shared" si="11"/>
        <v>56373.41279883488</v>
      </c>
      <c r="P180" s="55">
        <f t="shared" si="12"/>
        <v>11364.104179685684</v>
      </c>
      <c r="Q180" s="56" t="s">
        <v>2519</v>
      </c>
      <c r="R180" s="46" t="s">
        <v>178</v>
      </c>
      <c r="S180" s="46" t="s">
        <v>2520</v>
      </c>
      <c r="T180" s="57"/>
      <c r="U180" s="16"/>
      <c r="V180" s="141"/>
    </row>
    <row r="181" spans="1:22" s="65" customFormat="1" ht="12.75">
      <c r="A181" s="45">
        <v>11</v>
      </c>
      <c r="B181" s="46" t="s">
        <v>1243</v>
      </c>
      <c r="C181" s="47" t="s">
        <v>1645</v>
      </c>
      <c r="D181" s="45" t="s">
        <v>1405</v>
      </c>
      <c r="E181" s="46" t="s">
        <v>2443</v>
      </c>
      <c r="F181" s="48" t="s">
        <v>2299</v>
      </c>
      <c r="G181" s="48" t="s">
        <v>2555</v>
      </c>
      <c r="H181" s="49"/>
      <c r="I181" s="50" t="s">
        <v>2460</v>
      </c>
      <c r="J181" s="51">
        <v>6480</v>
      </c>
      <c r="K181" s="52">
        <v>33820</v>
      </c>
      <c r="L181" s="117"/>
      <c r="M181" s="54"/>
      <c r="N181" s="54"/>
      <c r="O181" s="55">
        <f t="shared" si="11"/>
        <v>0</v>
      </c>
      <c r="P181" s="55">
        <f t="shared" si="12"/>
        <v>0</v>
      </c>
      <c r="Q181" s="56" t="s">
        <v>2519</v>
      </c>
      <c r="R181" s="46" t="s">
        <v>702</v>
      </c>
      <c r="S181" s="46" t="s">
        <v>2520</v>
      </c>
      <c r="T181" s="57"/>
      <c r="U181" s="141"/>
      <c r="V181" s="16"/>
    </row>
    <row r="182" spans="1:22" s="65" customFormat="1" ht="12.75">
      <c r="A182" s="45">
        <v>11</v>
      </c>
      <c r="B182" s="46" t="s">
        <v>2461</v>
      </c>
      <c r="C182" s="47" t="s">
        <v>2462</v>
      </c>
      <c r="D182" s="45" t="s">
        <v>1405</v>
      </c>
      <c r="E182" s="46" t="s">
        <v>2463</v>
      </c>
      <c r="F182" s="48" t="s">
        <v>2464</v>
      </c>
      <c r="G182" s="48" t="s">
        <v>2555</v>
      </c>
      <c r="H182" s="49"/>
      <c r="I182" s="50">
        <v>31022</v>
      </c>
      <c r="J182" s="51"/>
      <c r="K182" s="52">
        <v>33820</v>
      </c>
      <c r="L182" s="117"/>
      <c r="M182" s="54">
        <v>90816525</v>
      </c>
      <c r="N182" s="54"/>
      <c r="O182" s="55">
        <f t="shared" si="11"/>
        <v>46902.82088758283</v>
      </c>
      <c r="P182" s="55">
        <f t="shared" si="12"/>
        <v>0</v>
      </c>
      <c r="Q182" s="56" t="s">
        <v>2560</v>
      </c>
      <c r="R182" s="46" t="s">
        <v>2465</v>
      </c>
      <c r="S182" s="46"/>
      <c r="T182" s="57"/>
      <c r="U182" s="16"/>
      <c r="V182" s="16"/>
    </row>
    <row r="183" spans="1:22" s="65" customFormat="1" ht="12.75">
      <c r="A183" s="45">
        <v>11</v>
      </c>
      <c r="B183" s="46" t="s">
        <v>2466</v>
      </c>
      <c r="C183" s="47" t="s">
        <v>2467</v>
      </c>
      <c r="D183" s="45" t="s">
        <v>1405</v>
      </c>
      <c r="E183" s="46" t="s">
        <v>2468</v>
      </c>
      <c r="F183" s="48" t="s">
        <v>2439</v>
      </c>
      <c r="G183" s="48" t="s">
        <v>2555</v>
      </c>
      <c r="H183" s="49"/>
      <c r="I183" s="50"/>
      <c r="J183" s="51"/>
      <c r="K183" s="52">
        <v>33820</v>
      </c>
      <c r="L183" s="117"/>
      <c r="M183" s="54"/>
      <c r="N183" s="54">
        <v>12386992</v>
      </c>
      <c r="O183" s="55">
        <f t="shared" si="11"/>
        <v>0</v>
      </c>
      <c r="P183" s="55">
        <f t="shared" si="12"/>
        <v>6397.3474773662765</v>
      </c>
      <c r="Q183" s="56" t="s">
        <v>2519</v>
      </c>
      <c r="R183" s="46" t="s">
        <v>2469</v>
      </c>
      <c r="S183" s="46" t="s">
        <v>42</v>
      </c>
      <c r="T183" s="57"/>
      <c r="U183" s="16"/>
      <c r="V183" s="16"/>
    </row>
    <row r="184" spans="1:22" s="65" customFormat="1" ht="12.75">
      <c r="A184" s="45">
        <v>11</v>
      </c>
      <c r="B184" s="46" t="s">
        <v>2470</v>
      </c>
      <c r="C184" s="47" t="s">
        <v>2471</v>
      </c>
      <c r="D184" s="45" t="s">
        <v>1405</v>
      </c>
      <c r="E184" s="46" t="s">
        <v>2472</v>
      </c>
      <c r="F184" s="48" t="s">
        <v>2473</v>
      </c>
      <c r="G184" s="48" t="s">
        <v>1527</v>
      </c>
      <c r="H184" s="49" t="s">
        <v>343</v>
      </c>
      <c r="I184" s="50"/>
      <c r="J184" s="51"/>
      <c r="K184" s="52">
        <v>33820</v>
      </c>
      <c r="L184" s="117"/>
      <c r="M184" s="54"/>
      <c r="N184" s="54">
        <v>26960200</v>
      </c>
      <c r="O184" s="55">
        <f t="shared" si="11"/>
        <v>0</v>
      </c>
      <c r="P184" s="55">
        <f t="shared" si="12"/>
        <v>13923.781290832374</v>
      </c>
      <c r="Q184" s="56" t="s">
        <v>587</v>
      </c>
      <c r="R184" s="46"/>
      <c r="S184" s="46"/>
      <c r="T184" s="57"/>
      <c r="U184" s="16"/>
      <c r="V184" s="16"/>
    </row>
    <row r="185" spans="1:22" s="65" customFormat="1" ht="12.75">
      <c r="A185" s="45">
        <v>11</v>
      </c>
      <c r="B185" s="46" t="s">
        <v>2474</v>
      </c>
      <c r="C185" s="47" t="s">
        <v>2475</v>
      </c>
      <c r="D185" s="45" t="s">
        <v>1405</v>
      </c>
      <c r="E185" s="46" t="s">
        <v>2285</v>
      </c>
      <c r="F185" s="48" t="s">
        <v>2294</v>
      </c>
      <c r="G185" s="48" t="s">
        <v>1527</v>
      </c>
      <c r="H185" s="49" t="s">
        <v>2476</v>
      </c>
      <c r="I185" s="50"/>
      <c r="J185" s="51"/>
      <c r="K185" s="52">
        <v>33820</v>
      </c>
      <c r="L185" s="117"/>
      <c r="M185" s="54"/>
      <c r="N185" s="54">
        <v>23205326</v>
      </c>
      <c r="O185" s="55">
        <f t="shared" si="11"/>
        <v>0</v>
      </c>
      <c r="P185" s="55">
        <f t="shared" si="12"/>
        <v>11984.550708320638</v>
      </c>
      <c r="Q185" s="56" t="s">
        <v>587</v>
      </c>
      <c r="R185" s="46"/>
      <c r="S185" s="46"/>
      <c r="T185" s="57"/>
      <c r="U185" s="16"/>
      <c r="V185" s="16"/>
    </row>
    <row r="186" spans="1:22" s="65" customFormat="1" ht="12.75">
      <c r="A186" s="45">
        <v>11</v>
      </c>
      <c r="B186" s="46" t="s">
        <v>2225</v>
      </c>
      <c r="C186" s="47" t="s">
        <v>2224</v>
      </c>
      <c r="D186" s="45" t="s">
        <v>1405</v>
      </c>
      <c r="E186" s="46" t="s">
        <v>2478</v>
      </c>
      <c r="F186" s="48" t="s">
        <v>2298</v>
      </c>
      <c r="G186" s="48" t="s">
        <v>1527</v>
      </c>
      <c r="H186" s="49" t="s">
        <v>1175</v>
      </c>
      <c r="I186" s="50">
        <v>31022</v>
      </c>
      <c r="J186" s="51">
        <v>6481</v>
      </c>
      <c r="K186" s="52">
        <v>33820</v>
      </c>
      <c r="L186" s="117"/>
      <c r="M186" s="54"/>
      <c r="N186" s="54"/>
      <c r="O186" s="55">
        <f t="shared" si="11"/>
        <v>0</v>
      </c>
      <c r="P186" s="55">
        <f t="shared" si="12"/>
        <v>0</v>
      </c>
      <c r="Q186" s="56" t="s">
        <v>587</v>
      </c>
      <c r="R186" s="46"/>
      <c r="S186" s="46"/>
      <c r="T186" s="57"/>
      <c r="U186" s="16"/>
      <c r="V186" s="16"/>
    </row>
    <row r="187" spans="1:22" s="65" customFormat="1" ht="12.75">
      <c r="A187" s="45">
        <v>11</v>
      </c>
      <c r="B187" s="46" t="s">
        <v>2479</v>
      </c>
      <c r="C187" s="47">
        <v>16188</v>
      </c>
      <c r="D187" s="45" t="s">
        <v>1405</v>
      </c>
      <c r="E187" s="16" t="s">
        <v>2480</v>
      </c>
      <c r="F187" s="48" t="s">
        <v>2481</v>
      </c>
      <c r="G187" s="48" t="s">
        <v>2555</v>
      </c>
      <c r="H187" s="49"/>
      <c r="I187" s="50">
        <v>30894</v>
      </c>
      <c r="J187" s="51"/>
      <c r="K187" s="52">
        <v>33820</v>
      </c>
      <c r="L187" s="117"/>
      <c r="M187" s="54"/>
      <c r="N187" s="54">
        <v>12307993</v>
      </c>
      <c r="O187" s="55">
        <f t="shared" si="11"/>
        <v>0</v>
      </c>
      <c r="P187" s="55">
        <f t="shared" si="12"/>
        <v>6356.547898795106</v>
      </c>
      <c r="Q187" s="56" t="s">
        <v>2519</v>
      </c>
      <c r="R187" s="46" t="s">
        <v>2482</v>
      </c>
      <c r="S187" s="46"/>
      <c r="T187" s="57" t="s">
        <v>1684</v>
      </c>
      <c r="U187" s="16"/>
      <c r="V187" s="16"/>
    </row>
    <row r="188" spans="1:22" s="65" customFormat="1" ht="12.75">
      <c r="A188" s="118">
        <v>11</v>
      </c>
      <c r="B188" s="16" t="s">
        <v>2483</v>
      </c>
      <c r="C188" s="119" t="s">
        <v>2485</v>
      </c>
      <c r="D188" s="118" t="s">
        <v>1405</v>
      </c>
      <c r="E188" s="16" t="s">
        <v>2486</v>
      </c>
      <c r="F188" s="34" t="s">
        <v>2487</v>
      </c>
      <c r="G188" s="34" t="s">
        <v>2555</v>
      </c>
      <c r="H188" s="120" t="s">
        <v>1437</v>
      </c>
      <c r="I188" s="31">
        <v>31022</v>
      </c>
      <c r="J188" s="121">
        <v>6480</v>
      </c>
      <c r="K188" s="122">
        <v>33820</v>
      </c>
      <c r="L188" s="123"/>
      <c r="M188" s="124"/>
      <c r="N188" s="124">
        <v>14881368</v>
      </c>
      <c r="O188" s="103">
        <f t="shared" si="11"/>
        <v>0</v>
      </c>
      <c r="P188" s="103">
        <f t="shared" si="12"/>
        <v>7685.585171489513</v>
      </c>
      <c r="Q188" s="104" t="s">
        <v>2519</v>
      </c>
      <c r="R188" s="16" t="s">
        <v>2523</v>
      </c>
      <c r="S188" s="16"/>
      <c r="T188" s="33"/>
      <c r="U188" s="16"/>
      <c r="V188" s="16"/>
    </row>
    <row r="189" spans="1:22" s="65" customFormat="1" ht="12.75">
      <c r="A189" s="45">
        <v>11</v>
      </c>
      <c r="B189" s="46" t="s">
        <v>299</v>
      </c>
      <c r="C189" s="47"/>
      <c r="D189" s="45"/>
      <c r="E189" s="46"/>
      <c r="F189" s="48"/>
      <c r="G189" s="48"/>
      <c r="H189" s="49"/>
      <c r="I189" s="50"/>
      <c r="J189" s="51"/>
      <c r="K189" s="52"/>
      <c r="L189" s="46"/>
      <c r="M189" s="54"/>
      <c r="N189" s="54"/>
      <c r="O189" s="55">
        <f aca="true" t="shared" si="13" ref="O189:O201">M189/1936.27</f>
        <v>0</v>
      </c>
      <c r="P189" s="55">
        <f aca="true" t="shared" si="14" ref="P189:P201">N189/1936.27</f>
        <v>0</v>
      </c>
      <c r="Q189" s="60" t="s">
        <v>2519</v>
      </c>
      <c r="R189" s="46" t="s">
        <v>295</v>
      </c>
      <c r="S189" s="46" t="s">
        <v>2520</v>
      </c>
      <c r="T189" s="57"/>
      <c r="U189" s="16"/>
      <c r="V189" s="16"/>
    </row>
    <row r="190" spans="1:22" s="65" customFormat="1" ht="12.75">
      <c r="A190" s="45"/>
      <c r="B190" s="46" t="s">
        <v>296</v>
      </c>
      <c r="C190" s="47">
        <v>1922</v>
      </c>
      <c r="D190" s="45" t="s">
        <v>1405</v>
      </c>
      <c r="E190" s="46" t="s">
        <v>297</v>
      </c>
      <c r="F190" s="48" t="s">
        <v>298</v>
      </c>
      <c r="G190" s="48" t="s">
        <v>2555</v>
      </c>
      <c r="H190" s="49"/>
      <c r="I190" s="50">
        <v>31022</v>
      </c>
      <c r="J190" s="51">
        <v>6480</v>
      </c>
      <c r="K190" s="52">
        <v>33820</v>
      </c>
      <c r="L190" s="46"/>
      <c r="M190" s="54"/>
      <c r="N190" s="54">
        <v>16339221</v>
      </c>
      <c r="O190" s="55">
        <f t="shared" si="13"/>
        <v>0</v>
      </c>
      <c r="P190" s="55">
        <f t="shared" si="14"/>
        <v>8438.503411197818</v>
      </c>
      <c r="Q190" s="60" t="s">
        <v>587</v>
      </c>
      <c r="R190" s="46" t="s">
        <v>2523</v>
      </c>
      <c r="S190" s="46"/>
      <c r="T190" s="57"/>
      <c r="U190" s="16"/>
      <c r="V190" s="16"/>
    </row>
    <row r="191" spans="1:22" s="65" customFormat="1" ht="12.75">
      <c r="A191" s="45">
        <v>11</v>
      </c>
      <c r="B191" s="46" t="s">
        <v>1172</v>
      </c>
      <c r="C191" s="47" t="s">
        <v>68</v>
      </c>
      <c r="D191" s="45" t="s">
        <v>1405</v>
      </c>
      <c r="E191" s="48" t="s">
        <v>301</v>
      </c>
      <c r="F191" s="48" t="s">
        <v>301</v>
      </c>
      <c r="G191" s="48" t="s">
        <v>2555</v>
      </c>
      <c r="H191" s="49"/>
      <c r="I191" s="50">
        <v>30894</v>
      </c>
      <c r="J191" s="51"/>
      <c r="K191" s="52">
        <v>33820</v>
      </c>
      <c r="L191" s="46"/>
      <c r="M191" s="54"/>
      <c r="N191" s="54">
        <v>21265773</v>
      </c>
      <c r="O191" s="55">
        <f t="shared" si="13"/>
        <v>0</v>
      </c>
      <c r="P191" s="55">
        <f t="shared" si="14"/>
        <v>10982.855180320927</v>
      </c>
      <c r="Q191" s="56" t="s">
        <v>2519</v>
      </c>
      <c r="R191" s="46"/>
      <c r="S191" s="46" t="s">
        <v>2520</v>
      </c>
      <c r="T191" s="57"/>
      <c r="U191" s="16"/>
      <c r="V191" s="16"/>
    </row>
    <row r="192" spans="1:22" s="65" customFormat="1" ht="12.75">
      <c r="A192" s="45">
        <v>11</v>
      </c>
      <c r="B192" s="46" t="s">
        <v>1549</v>
      </c>
      <c r="C192" s="47" t="s">
        <v>69</v>
      </c>
      <c r="D192" s="45" t="s">
        <v>1405</v>
      </c>
      <c r="E192" s="48" t="s">
        <v>301</v>
      </c>
      <c r="F192" s="48" t="s">
        <v>301</v>
      </c>
      <c r="G192" s="48" t="s">
        <v>2555</v>
      </c>
      <c r="H192" s="49"/>
      <c r="I192" s="50">
        <v>30894</v>
      </c>
      <c r="J192" s="51"/>
      <c r="K192" s="52">
        <v>33820</v>
      </c>
      <c r="L192" s="46"/>
      <c r="M192" s="54"/>
      <c r="N192" s="54">
        <v>20674051</v>
      </c>
      <c r="O192" s="55">
        <f t="shared" si="13"/>
        <v>0</v>
      </c>
      <c r="P192" s="55">
        <f t="shared" si="14"/>
        <v>10677.256271077897</v>
      </c>
      <c r="Q192" s="56" t="s">
        <v>2519</v>
      </c>
      <c r="R192" s="46"/>
      <c r="S192" s="46" t="s">
        <v>2520</v>
      </c>
      <c r="T192" s="57"/>
      <c r="U192" s="16"/>
      <c r="V192" s="16"/>
    </row>
    <row r="193" spans="1:22" s="65" customFormat="1" ht="12.75">
      <c r="A193" s="45">
        <v>11</v>
      </c>
      <c r="B193" s="46" t="s">
        <v>1173</v>
      </c>
      <c r="C193" s="47" t="s">
        <v>1550</v>
      </c>
      <c r="D193" s="45" t="s">
        <v>1405</v>
      </c>
      <c r="E193" s="48" t="s">
        <v>1402</v>
      </c>
      <c r="F193" s="48" t="s">
        <v>1402</v>
      </c>
      <c r="G193" s="48" t="s">
        <v>2555</v>
      </c>
      <c r="H193" s="49"/>
      <c r="I193" s="50">
        <v>30894</v>
      </c>
      <c r="J193" s="51"/>
      <c r="K193" s="52">
        <v>33820</v>
      </c>
      <c r="L193" s="46"/>
      <c r="M193" s="54"/>
      <c r="N193" s="54">
        <v>19674215</v>
      </c>
      <c r="O193" s="55">
        <f t="shared" si="13"/>
        <v>0</v>
      </c>
      <c r="P193" s="55">
        <f t="shared" si="14"/>
        <v>10160.884070919861</v>
      </c>
      <c r="Q193" s="56" t="s">
        <v>2519</v>
      </c>
      <c r="R193" s="46"/>
      <c r="S193" s="46" t="s">
        <v>2520</v>
      </c>
      <c r="T193" s="57"/>
      <c r="U193" s="16"/>
      <c r="V193" s="16"/>
    </row>
    <row r="194" spans="1:22" s="65" customFormat="1" ht="12.75">
      <c r="A194" s="45">
        <v>11</v>
      </c>
      <c r="B194" s="46" t="s">
        <v>2598</v>
      </c>
      <c r="C194" s="47" t="s">
        <v>66</v>
      </c>
      <c r="D194" s="45" t="s">
        <v>1405</v>
      </c>
      <c r="E194" s="46" t="s">
        <v>903</v>
      </c>
      <c r="F194" s="48" t="s">
        <v>294</v>
      </c>
      <c r="G194" s="48" t="s">
        <v>1181</v>
      </c>
      <c r="H194" s="49"/>
      <c r="I194" s="50">
        <v>30765</v>
      </c>
      <c r="J194" s="51"/>
      <c r="K194" s="52">
        <v>33820</v>
      </c>
      <c r="L194" s="53"/>
      <c r="M194" s="54"/>
      <c r="N194" s="54">
        <v>47565199</v>
      </c>
      <c r="O194" s="55">
        <f t="shared" si="13"/>
        <v>0</v>
      </c>
      <c r="P194" s="55">
        <f t="shared" si="14"/>
        <v>24565.375180114344</v>
      </c>
      <c r="Q194" s="60" t="s">
        <v>587</v>
      </c>
      <c r="R194" s="46"/>
      <c r="S194" s="46"/>
      <c r="T194" s="57"/>
      <c r="U194" s="16"/>
      <c r="V194" s="16"/>
    </row>
    <row r="195" spans="1:22" s="65" customFormat="1" ht="12.75">
      <c r="A195" s="45">
        <v>11</v>
      </c>
      <c r="B195" s="46" t="s">
        <v>2600</v>
      </c>
      <c r="C195" s="47" t="s">
        <v>2295</v>
      </c>
      <c r="D195" s="45" t="s">
        <v>1405</v>
      </c>
      <c r="E195" s="46" t="s">
        <v>2296</v>
      </c>
      <c r="F195" s="48" t="s">
        <v>2294</v>
      </c>
      <c r="G195" s="48" t="s">
        <v>1181</v>
      </c>
      <c r="H195" s="49"/>
      <c r="I195" s="49" t="s">
        <v>802</v>
      </c>
      <c r="J195" s="51">
        <v>6480</v>
      </c>
      <c r="K195" s="52">
        <v>33820</v>
      </c>
      <c r="L195" s="53"/>
      <c r="M195" s="54"/>
      <c r="N195" s="54">
        <v>24359871</v>
      </c>
      <c r="O195" s="55">
        <f t="shared" si="13"/>
        <v>0</v>
      </c>
      <c r="P195" s="55">
        <f t="shared" si="14"/>
        <v>12580.823438879908</v>
      </c>
      <c r="Q195" s="60" t="s">
        <v>587</v>
      </c>
      <c r="R195" s="46"/>
      <c r="S195" s="46"/>
      <c r="T195" s="57"/>
      <c r="U195" s="16"/>
      <c r="V195" s="16"/>
    </row>
    <row r="196" spans="1:22" s="65" customFormat="1" ht="12.75">
      <c r="A196" s="45">
        <v>11</v>
      </c>
      <c r="B196" s="46" t="s">
        <v>1243</v>
      </c>
      <c r="C196" s="47" t="s">
        <v>1645</v>
      </c>
      <c r="D196" s="45" t="s">
        <v>1405</v>
      </c>
      <c r="E196" s="46" t="s">
        <v>2299</v>
      </c>
      <c r="F196" s="48" t="s">
        <v>2300</v>
      </c>
      <c r="G196" s="48" t="s">
        <v>1241</v>
      </c>
      <c r="H196" s="49"/>
      <c r="I196" s="50"/>
      <c r="J196" s="51"/>
      <c r="K196" s="52">
        <v>33820</v>
      </c>
      <c r="L196" s="53"/>
      <c r="M196" s="54"/>
      <c r="N196" s="54">
        <v>10406512</v>
      </c>
      <c r="O196" s="55">
        <f t="shared" si="13"/>
        <v>0</v>
      </c>
      <c r="P196" s="55">
        <f t="shared" si="14"/>
        <v>5374.51491785753</v>
      </c>
      <c r="Q196" s="60" t="s">
        <v>587</v>
      </c>
      <c r="R196" s="46"/>
      <c r="S196" s="46"/>
      <c r="T196" s="57"/>
      <c r="U196" s="16"/>
      <c r="V196" s="16"/>
    </row>
    <row r="197" spans="1:22" ht="12.75">
      <c r="A197" s="45">
        <v>11</v>
      </c>
      <c r="B197" s="46" t="s">
        <v>1242</v>
      </c>
      <c r="C197" s="47" t="s">
        <v>2303</v>
      </c>
      <c r="D197" s="45" t="s">
        <v>1405</v>
      </c>
      <c r="E197" s="46" t="s">
        <v>2304</v>
      </c>
      <c r="F197" s="48" t="s">
        <v>2305</v>
      </c>
      <c r="G197" s="48" t="s">
        <v>1241</v>
      </c>
      <c r="H197" s="49"/>
      <c r="I197" s="50"/>
      <c r="J197" s="51"/>
      <c r="K197" s="52">
        <v>33820</v>
      </c>
      <c r="L197" s="53"/>
      <c r="M197" s="54"/>
      <c r="N197" s="54">
        <v>11628666</v>
      </c>
      <c r="O197" s="55">
        <f t="shared" si="13"/>
        <v>0</v>
      </c>
      <c r="P197" s="55">
        <f t="shared" si="14"/>
        <v>6005.704782907343</v>
      </c>
      <c r="Q197" s="60" t="s">
        <v>587</v>
      </c>
      <c r="R197" s="46"/>
      <c r="S197" s="46"/>
      <c r="T197" s="57"/>
      <c r="U197" s="16"/>
      <c r="V197" s="141"/>
    </row>
    <row r="198" spans="1:28" s="65" customFormat="1" ht="12.75">
      <c r="A198" s="45">
        <v>11</v>
      </c>
      <c r="B198" s="46" t="s">
        <v>2599</v>
      </c>
      <c r="C198" s="47"/>
      <c r="D198" s="45"/>
      <c r="E198" s="46"/>
      <c r="F198" s="48"/>
      <c r="G198" s="48" t="s">
        <v>2602</v>
      </c>
      <c r="H198" s="49"/>
      <c r="I198" s="50"/>
      <c r="J198" s="51"/>
      <c r="K198" s="52">
        <v>33820</v>
      </c>
      <c r="L198" s="53"/>
      <c r="M198" s="54"/>
      <c r="N198" s="54">
        <v>11706675</v>
      </c>
      <c r="O198" s="55">
        <f t="shared" si="13"/>
        <v>0</v>
      </c>
      <c r="P198" s="55">
        <f t="shared" si="14"/>
        <v>6045.993069148414</v>
      </c>
      <c r="Q198" s="60" t="s">
        <v>587</v>
      </c>
      <c r="R198" s="46"/>
      <c r="S198" s="46"/>
      <c r="T198" s="57"/>
      <c r="U198" s="141"/>
      <c r="V198" s="16"/>
      <c r="W198" s="142"/>
      <c r="X198" s="142"/>
      <c r="Y198" s="142"/>
      <c r="Z198" s="142"/>
      <c r="AA198" s="142"/>
      <c r="AB198" s="143"/>
    </row>
    <row r="199" spans="1:28" s="65" customFormat="1" ht="12.75">
      <c r="A199" s="45">
        <v>11</v>
      </c>
      <c r="B199" s="46" t="s">
        <v>674</v>
      </c>
      <c r="C199" s="47"/>
      <c r="D199" s="45"/>
      <c r="E199" s="46"/>
      <c r="F199" s="48"/>
      <c r="G199" s="48" t="s">
        <v>2602</v>
      </c>
      <c r="H199" s="49"/>
      <c r="I199" s="50"/>
      <c r="J199" s="51"/>
      <c r="K199" s="52">
        <v>33820</v>
      </c>
      <c r="L199" s="53"/>
      <c r="M199" s="54"/>
      <c r="N199" s="54">
        <v>28187554</v>
      </c>
      <c r="O199" s="55">
        <f t="shared" si="13"/>
        <v>0</v>
      </c>
      <c r="P199" s="55">
        <f t="shared" si="14"/>
        <v>14557.656731757452</v>
      </c>
      <c r="Q199" s="60" t="s">
        <v>587</v>
      </c>
      <c r="R199" s="46"/>
      <c r="S199" s="46"/>
      <c r="T199" s="57"/>
      <c r="U199" s="16"/>
      <c r="V199" s="16"/>
      <c r="W199" s="144"/>
      <c r="X199" s="144"/>
      <c r="Y199" s="144"/>
      <c r="Z199" s="144"/>
      <c r="AA199" s="144"/>
      <c r="AB199" s="148"/>
    </row>
    <row r="200" spans="1:28" s="65" customFormat="1" ht="12.75">
      <c r="A200" s="45">
        <v>11</v>
      </c>
      <c r="B200" s="46" t="s">
        <v>675</v>
      </c>
      <c r="C200" s="47"/>
      <c r="D200" s="45"/>
      <c r="E200" s="46"/>
      <c r="F200" s="48"/>
      <c r="G200" s="48" t="s">
        <v>2602</v>
      </c>
      <c r="H200" s="49"/>
      <c r="I200" s="50"/>
      <c r="J200" s="51"/>
      <c r="K200" s="52">
        <v>33820</v>
      </c>
      <c r="L200" s="53"/>
      <c r="M200" s="54"/>
      <c r="N200" s="54">
        <v>9673220</v>
      </c>
      <c r="O200" s="55">
        <f t="shared" si="13"/>
        <v>0</v>
      </c>
      <c r="P200" s="55">
        <f t="shared" si="14"/>
        <v>4995.801205410403</v>
      </c>
      <c r="Q200" s="60" t="s">
        <v>587</v>
      </c>
      <c r="R200" s="46"/>
      <c r="S200" s="46"/>
      <c r="T200" s="57"/>
      <c r="U200" s="16"/>
      <c r="V200" s="16"/>
      <c r="W200" s="142"/>
      <c r="X200" s="142"/>
      <c r="Y200" s="142"/>
      <c r="Z200" s="142"/>
      <c r="AA200" s="142"/>
      <c r="AB200" s="142"/>
    </row>
    <row r="201" spans="1:28" s="65" customFormat="1" ht="13.5" thickBot="1">
      <c r="A201" s="45">
        <v>11</v>
      </c>
      <c r="B201" s="46" t="s">
        <v>2601</v>
      </c>
      <c r="C201" s="47"/>
      <c r="D201" s="45"/>
      <c r="E201" s="46"/>
      <c r="F201" s="48"/>
      <c r="G201" s="48" t="s">
        <v>1021</v>
      </c>
      <c r="H201" s="49"/>
      <c r="I201" s="50"/>
      <c r="J201" s="51"/>
      <c r="K201" s="52">
        <v>33820</v>
      </c>
      <c r="L201" s="53"/>
      <c r="M201" s="54"/>
      <c r="N201" s="54">
        <v>9688821</v>
      </c>
      <c r="O201" s="63">
        <f t="shared" si="13"/>
        <v>0</v>
      </c>
      <c r="P201" s="63">
        <f t="shared" si="14"/>
        <v>5003.858449493097</v>
      </c>
      <c r="Q201" s="60" t="s">
        <v>587</v>
      </c>
      <c r="R201" s="46"/>
      <c r="S201" s="46"/>
      <c r="T201" s="57"/>
      <c r="U201" s="16"/>
      <c r="V201" s="16"/>
      <c r="W201" s="142"/>
      <c r="X201" s="142"/>
      <c r="Y201" s="142"/>
      <c r="Z201" s="142"/>
      <c r="AA201" s="142"/>
      <c r="AB201" s="142"/>
    </row>
    <row r="202" spans="1:22" s="65" customFormat="1" ht="13.5" thickTop="1">
      <c r="A202" s="45"/>
      <c r="B202" s="46"/>
      <c r="C202" s="47"/>
      <c r="D202" s="45"/>
      <c r="E202" s="46"/>
      <c r="F202" s="48"/>
      <c r="G202" s="48"/>
      <c r="H202" s="49"/>
      <c r="I202" s="50"/>
      <c r="J202" s="366" t="s">
        <v>2350</v>
      </c>
      <c r="K202" s="367"/>
      <c r="L202" s="368"/>
      <c r="M202" s="149"/>
      <c r="N202" s="149"/>
      <c r="O202" s="109">
        <f>SUM(O171:O201)</f>
        <v>416036.99690642324</v>
      </c>
      <c r="P202" s="109">
        <f>SUM(P171:P201)</f>
        <v>211096.76491398414</v>
      </c>
      <c r="Q202" s="150"/>
      <c r="R202" s="151"/>
      <c r="S202" s="46"/>
      <c r="T202" s="57"/>
      <c r="U202" s="16"/>
      <c r="V202" s="16"/>
    </row>
    <row r="203" spans="1:22" s="65" customFormat="1" ht="12.75">
      <c r="A203" s="45"/>
      <c r="B203" s="46"/>
      <c r="C203" s="47"/>
      <c r="D203" s="45"/>
      <c r="E203" s="46"/>
      <c r="F203" s="48"/>
      <c r="G203" s="48"/>
      <c r="H203" s="49"/>
      <c r="I203" s="50"/>
      <c r="J203" s="366"/>
      <c r="K203" s="367"/>
      <c r="L203" s="368"/>
      <c r="M203" s="149"/>
      <c r="N203" s="149"/>
      <c r="O203" s="55"/>
      <c r="P203" s="55"/>
      <c r="Q203" s="150"/>
      <c r="R203" s="151"/>
      <c r="S203" s="46"/>
      <c r="T203" s="57"/>
      <c r="U203" s="16"/>
      <c r="V203" s="16"/>
    </row>
    <row r="204" spans="1:22" s="65" customFormat="1" ht="12.75">
      <c r="A204" s="45"/>
      <c r="B204" s="110"/>
      <c r="C204" s="111" t="s">
        <v>752</v>
      </c>
      <c r="D204" s="140"/>
      <c r="E204" s="46"/>
      <c r="F204" s="48"/>
      <c r="G204" s="48"/>
      <c r="H204" s="49"/>
      <c r="I204" s="50"/>
      <c r="J204" s="369" t="s">
        <v>2359</v>
      </c>
      <c r="K204" s="370"/>
      <c r="L204" s="371"/>
      <c r="M204" s="149"/>
      <c r="N204" s="149"/>
      <c r="O204" s="372">
        <f>O202+P202</f>
        <v>627133.7618204074</v>
      </c>
      <c r="P204" s="373"/>
      <c r="Q204" s="150"/>
      <c r="R204" s="151"/>
      <c r="S204" s="46"/>
      <c r="T204" s="57"/>
      <c r="U204" s="16"/>
      <c r="V204" s="16"/>
    </row>
    <row r="205" spans="1:22" s="65" customFormat="1" ht="12.75">
      <c r="A205" s="45"/>
      <c r="B205" s="46"/>
      <c r="C205" s="47"/>
      <c r="D205" s="79"/>
      <c r="E205" s="46"/>
      <c r="F205" s="46"/>
      <c r="G205" s="48"/>
      <c r="H205" s="49"/>
      <c r="I205" s="50"/>
      <c r="J205" s="80"/>
      <c r="K205" s="81"/>
      <c r="L205" s="82"/>
      <c r="M205" s="54"/>
      <c r="N205" s="54"/>
      <c r="O205" s="115"/>
      <c r="P205" s="116"/>
      <c r="Q205" s="56"/>
      <c r="R205" s="46"/>
      <c r="S205" s="46"/>
      <c r="T205" s="57"/>
      <c r="U205" s="16"/>
      <c r="V205" s="16"/>
    </row>
    <row r="206" spans="1:22" s="65" customFormat="1" ht="12.75">
      <c r="A206" s="45">
        <v>40</v>
      </c>
      <c r="B206" s="46" t="s">
        <v>1671</v>
      </c>
      <c r="C206" s="47" t="s">
        <v>2144</v>
      </c>
      <c r="D206" s="45" t="s">
        <v>1405</v>
      </c>
      <c r="E206" s="46" t="s">
        <v>2145</v>
      </c>
      <c r="F206" s="48" t="s">
        <v>2534</v>
      </c>
      <c r="G206" s="48" t="s">
        <v>2555</v>
      </c>
      <c r="H206" s="49">
        <v>33014</v>
      </c>
      <c r="I206" s="49" t="s">
        <v>1197</v>
      </c>
      <c r="J206" s="51">
        <v>1626</v>
      </c>
      <c r="K206" s="52" t="s">
        <v>2535</v>
      </c>
      <c r="L206" s="52" t="s">
        <v>890</v>
      </c>
      <c r="M206" s="54">
        <v>62535816</v>
      </c>
      <c r="N206" s="54"/>
      <c r="O206" s="55">
        <f aca="true" t="shared" si="15" ref="O206:O214">M206/1936.27</f>
        <v>32297.053613390693</v>
      </c>
      <c r="P206" s="55">
        <f aca="true" t="shared" si="16" ref="P206:P214">N206/1936.27</f>
        <v>0</v>
      </c>
      <c r="Q206" s="56" t="s">
        <v>2577</v>
      </c>
      <c r="R206" s="46" t="s">
        <v>951</v>
      </c>
      <c r="S206" s="46" t="s">
        <v>2520</v>
      </c>
      <c r="T206" s="57"/>
      <c r="U206" s="16"/>
      <c r="V206" s="16"/>
    </row>
    <row r="207" spans="1:22" s="65" customFormat="1" ht="12.75">
      <c r="A207" s="45">
        <v>40</v>
      </c>
      <c r="B207" s="46" t="s">
        <v>467</v>
      </c>
      <c r="C207" s="47" t="s">
        <v>583</v>
      </c>
      <c r="D207" s="45" t="s">
        <v>1405</v>
      </c>
      <c r="E207" s="46" t="s">
        <v>1710</v>
      </c>
      <c r="F207" s="48" t="s">
        <v>1867</v>
      </c>
      <c r="G207" s="48" t="s">
        <v>2555</v>
      </c>
      <c r="H207" s="49">
        <v>33004</v>
      </c>
      <c r="I207" s="50">
        <v>30764</v>
      </c>
      <c r="J207" s="51">
        <v>1555</v>
      </c>
      <c r="K207" s="52">
        <v>31449</v>
      </c>
      <c r="L207" s="53">
        <v>31768</v>
      </c>
      <c r="M207" s="54">
        <v>41687026</v>
      </c>
      <c r="N207" s="54"/>
      <c r="O207" s="55">
        <f t="shared" si="15"/>
        <v>21529.5521802228</v>
      </c>
      <c r="P207" s="55">
        <f t="shared" si="16"/>
        <v>0</v>
      </c>
      <c r="Q207" s="60" t="s">
        <v>2577</v>
      </c>
      <c r="R207" s="46"/>
      <c r="S207" s="46" t="s">
        <v>2520</v>
      </c>
      <c r="T207" s="57"/>
      <c r="U207" s="16"/>
      <c r="V207" s="16"/>
    </row>
    <row r="208" spans="1:22" s="65" customFormat="1" ht="12.75">
      <c r="A208" s="45">
        <v>40</v>
      </c>
      <c r="B208" s="46" t="s">
        <v>2155</v>
      </c>
      <c r="C208" s="47" t="s">
        <v>2157</v>
      </c>
      <c r="D208" s="45" t="s">
        <v>1405</v>
      </c>
      <c r="E208" s="46" t="s">
        <v>891</v>
      </c>
      <c r="F208" s="48" t="s">
        <v>2156</v>
      </c>
      <c r="G208" s="48" t="s">
        <v>2555</v>
      </c>
      <c r="H208" s="49"/>
      <c r="I208" s="50"/>
      <c r="J208" s="51"/>
      <c r="K208" s="52">
        <v>31449</v>
      </c>
      <c r="L208" s="53">
        <v>31768</v>
      </c>
      <c r="M208" s="54">
        <v>29972015</v>
      </c>
      <c r="N208" s="54"/>
      <c r="O208" s="55">
        <f t="shared" si="15"/>
        <v>15479.253926363575</v>
      </c>
      <c r="P208" s="55">
        <f t="shared" si="16"/>
        <v>0</v>
      </c>
      <c r="Q208" s="60" t="s">
        <v>2519</v>
      </c>
      <c r="R208" s="46" t="s">
        <v>178</v>
      </c>
      <c r="S208" s="46" t="s">
        <v>1870</v>
      </c>
      <c r="T208" s="57"/>
      <c r="U208" s="16"/>
      <c r="V208" s="16"/>
    </row>
    <row r="209" spans="1:22" s="65" customFormat="1" ht="12.75">
      <c r="A209" s="45">
        <v>40</v>
      </c>
      <c r="B209" s="46" t="s">
        <v>1380</v>
      </c>
      <c r="C209" s="47" t="s">
        <v>265</v>
      </c>
      <c r="D209" s="45" t="s">
        <v>1405</v>
      </c>
      <c r="E209" s="48" t="s">
        <v>271</v>
      </c>
      <c r="F209" s="48" t="s">
        <v>271</v>
      </c>
      <c r="G209" s="48" t="s">
        <v>2555</v>
      </c>
      <c r="H209" s="49"/>
      <c r="I209" s="50">
        <v>30772</v>
      </c>
      <c r="J209" s="51">
        <v>1990</v>
      </c>
      <c r="K209" s="52">
        <v>31449</v>
      </c>
      <c r="L209" s="53">
        <v>31768</v>
      </c>
      <c r="M209" s="54">
        <v>71539848</v>
      </c>
      <c r="N209" s="54"/>
      <c r="O209" s="55">
        <f t="shared" si="15"/>
        <v>36947.2480594132</v>
      </c>
      <c r="P209" s="55">
        <f t="shared" si="16"/>
        <v>0</v>
      </c>
      <c r="Q209" s="56" t="s">
        <v>2519</v>
      </c>
      <c r="R209" s="46"/>
      <c r="S209" s="46" t="s">
        <v>2520</v>
      </c>
      <c r="T209" s="57"/>
      <c r="U209" s="16"/>
      <c r="V209" s="16"/>
    </row>
    <row r="210" spans="1:22" s="65" customFormat="1" ht="12.75">
      <c r="A210" s="45">
        <v>40</v>
      </c>
      <c r="B210" s="46" t="s">
        <v>1981</v>
      </c>
      <c r="C210" s="47" t="s">
        <v>1557</v>
      </c>
      <c r="D210" s="45" t="s">
        <v>1405</v>
      </c>
      <c r="E210" s="48" t="s">
        <v>270</v>
      </c>
      <c r="F210" s="48" t="s">
        <v>270</v>
      </c>
      <c r="G210" s="48" t="s">
        <v>2555</v>
      </c>
      <c r="H210" s="49"/>
      <c r="I210" s="50">
        <v>30894</v>
      </c>
      <c r="J210" s="51">
        <v>4405</v>
      </c>
      <c r="K210" s="52">
        <v>31449</v>
      </c>
      <c r="L210" s="53">
        <v>31768</v>
      </c>
      <c r="M210" s="54">
        <v>78402296</v>
      </c>
      <c r="N210" s="54"/>
      <c r="O210" s="55">
        <f t="shared" si="15"/>
        <v>40491.40667365605</v>
      </c>
      <c r="P210" s="55">
        <f t="shared" si="16"/>
        <v>0</v>
      </c>
      <c r="Q210" s="56" t="s">
        <v>2519</v>
      </c>
      <c r="R210" s="46" t="s">
        <v>1</v>
      </c>
      <c r="S210" s="46" t="s">
        <v>2520</v>
      </c>
      <c r="T210" s="57"/>
      <c r="U210" s="141"/>
      <c r="V210" s="16"/>
    </row>
    <row r="211" spans="1:22" s="65" customFormat="1" ht="12.75">
      <c r="A211" s="45">
        <v>40</v>
      </c>
      <c r="B211" s="46" t="s">
        <v>229</v>
      </c>
      <c r="C211" s="47" t="s">
        <v>230</v>
      </c>
      <c r="D211" s="45" t="s">
        <v>1405</v>
      </c>
      <c r="E211" s="46" t="s">
        <v>582</v>
      </c>
      <c r="F211" s="48" t="s">
        <v>1058</v>
      </c>
      <c r="G211" s="48" t="s">
        <v>2555</v>
      </c>
      <c r="H211" s="49"/>
      <c r="I211" s="49" t="s">
        <v>1525</v>
      </c>
      <c r="J211" s="51">
        <v>4405</v>
      </c>
      <c r="K211" s="52" t="s">
        <v>2535</v>
      </c>
      <c r="L211" s="52" t="s">
        <v>890</v>
      </c>
      <c r="M211" s="54">
        <v>57963456</v>
      </c>
      <c r="N211" s="54"/>
      <c r="O211" s="55">
        <f t="shared" si="15"/>
        <v>29935.62674626989</v>
      </c>
      <c r="P211" s="55">
        <f t="shared" si="16"/>
        <v>0</v>
      </c>
      <c r="Q211" s="60" t="s">
        <v>2519</v>
      </c>
      <c r="R211" s="46"/>
      <c r="S211" s="46" t="s">
        <v>1870</v>
      </c>
      <c r="T211" s="57"/>
      <c r="U211" s="16"/>
      <c r="V211" s="16"/>
    </row>
    <row r="212" spans="1:22" s="65" customFormat="1" ht="13.5" thickBot="1">
      <c r="A212" s="45">
        <v>40</v>
      </c>
      <c r="B212" s="46" t="s">
        <v>1267</v>
      </c>
      <c r="C212" s="47" t="s">
        <v>2595</v>
      </c>
      <c r="D212" s="45" t="s">
        <v>170</v>
      </c>
      <c r="E212" s="46" t="s">
        <v>1268</v>
      </c>
      <c r="F212" s="48" t="s">
        <v>272</v>
      </c>
      <c r="G212" s="48" t="s">
        <v>2555</v>
      </c>
      <c r="H212" s="49"/>
      <c r="I212" s="50">
        <v>30767</v>
      </c>
      <c r="J212" s="51">
        <v>1618</v>
      </c>
      <c r="K212" s="52">
        <v>31449</v>
      </c>
      <c r="L212" s="53">
        <v>31768</v>
      </c>
      <c r="M212" s="54">
        <v>23129498</v>
      </c>
      <c r="N212" s="54"/>
      <c r="O212" s="55">
        <f t="shared" si="15"/>
        <v>11945.38881457648</v>
      </c>
      <c r="P212" s="55">
        <f t="shared" si="16"/>
        <v>0</v>
      </c>
      <c r="Q212" s="60"/>
      <c r="R212" s="46"/>
      <c r="S212" s="46" t="s">
        <v>1741</v>
      </c>
      <c r="T212" s="57"/>
      <c r="U212" s="16"/>
      <c r="V212" s="16"/>
    </row>
    <row r="213" spans="1:31" s="65" customFormat="1" ht="12.75">
      <c r="A213" s="45">
        <v>40</v>
      </c>
      <c r="B213" s="46" t="s">
        <v>1743</v>
      </c>
      <c r="C213" s="47" t="s">
        <v>199</v>
      </c>
      <c r="D213" s="45" t="s">
        <v>1405</v>
      </c>
      <c r="E213" s="46" t="s">
        <v>479</v>
      </c>
      <c r="F213" s="48" t="s">
        <v>578</v>
      </c>
      <c r="G213" s="48" t="s">
        <v>2555</v>
      </c>
      <c r="H213" s="49"/>
      <c r="I213" s="50">
        <v>30894</v>
      </c>
      <c r="J213" s="51">
        <v>4405</v>
      </c>
      <c r="K213" s="52"/>
      <c r="L213" s="53"/>
      <c r="M213" s="54">
        <v>23006396</v>
      </c>
      <c r="N213" s="54"/>
      <c r="O213" s="55">
        <f t="shared" si="15"/>
        <v>11881.811937384766</v>
      </c>
      <c r="P213" s="55">
        <f t="shared" si="16"/>
        <v>0</v>
      </c>
      <c r="Q213" s="56" t="s">
        <v>2519</v>
      </c>
      <c r="R213" s="46"/>
      <c r="S213" s="46"/>
      <c r="T213" s="57"/>
      <c r="U213" s="16"/>
      <c r="V213" s="16"/>
      <c r="W213" s="152"/>
      <c r="X213" s="152"/>
      <c r="Y213" s="152"/>
      <c r="Z213" s="152"/>
      <c r="AA213" s="152"/>
      <c r="AB213" s="152"/>
      <c r="AC213" s="152"/>
      <c r="AD213" s="152"/>
      <c r="AE213" s="153"/>
    </row>
    <row r="214" spans="1:31" s="65" customFormat="1" ht="13.5" thickBot="1">
      <c r="A214" s="45">
        <v>40</v>
      </c>
      <c r="B214" s="46" t="s">
        <v>1668</v>
      </c>
      <c r="C214" s="47" t="s">
        <v>1740</v>
      </c>
      <c r="D214" s="45" t="s">
        <v>1405</v>
      </c>
      <c r="E214" s="46" t="s">
        <v>2291</v>
      </c>
      <c r="F214" s="48" t="s">
        <v>1669</v>
      </c>
      <c r="G214" s="48" t="s">
        <v>2555</v>
      </c>
      <c r="H214" s="49">
        <v>33025</v>
      </c>
      <c r="I214" s="50">
        <v>30894</v>
      </c>
      <c r="J214" s="51"/>
      <c r="K214" s="52"/>
      <c r="L214" s="53"/>
      <c r="M214" s="54"/>
      <c r="N214" s="54">
        <v>20559304</v>
      </c>
      <c r="O214" s="55">
        <f t="shared" si="15"/>
        <v>0</v>
      </c>
      <c r="P214" s="55">
        <f t="shared" si="16"/>
        <v>10617.994391278076</v>
      </c>
      <c r="Q214" s="60" t="s">
        <v>2519</v>
      </c>
      <c r="R214" s="46" t="s">
        <v>1670</v>
      </c>
      <c r="S214" s="46" t="s">
        <v>42</v>
      </c>
      <c r="T214" s="57"/>
      <c r="U214" s="16"/>
      <c r="V214" s="16"/>
      <c r="W214" s="142"/>
      <c r="X214" s="142"/>
      <c r="Y214" s="142"/>
      <c r="Z214" s="142"/>
      <c r="AA214" s="142"/>
      <c r="AB214" s="142"/>
      <c r="AC214" s="142"/>
      <c r="AD214" s="142"/>
      <c r="AE214" s="154"/>
    </row>
    <row r="215" spans="1:54" s="65" customFormat="1" ht="12.75">
      <c r="A215" s="45">
        <v>40</v>
      </c>
      <c r="B215" s="46" t="s">
        <v>579</v>
      </c>
      <c r="C215" s="47">
        <v>13530</v>
      </c>
      <c r="D215" s="45" t="s">
        <v>1405</v>
      </c>
      <c r="E215" s="48" t="s">
        <v>580</v>
      </c>
      <c r="F215" s="48" t="s">
        <v>581</v>
      </c>
      <c r="G215" s="48" t="s">
        <v>982</v>
      </c>
      <c r="H215" s="49">
        <v>33011</v>
      </c>
      <c r="I215" s="50" t="s">
        <v>178</v>
      </c>
      <c r="J215" s="51"/>
      <c r="K215" s="52">
        <v>31449</v>
      </c>
      <c r="L215" s="53">
        <v>31768</v>
      </c>
      <c r="M215" s="54">
        <v>38298400</v>
      </c>
      <c r="N215" s="54"/>
      <c r="O215" s="55">
        <f aca="true" t="shared" si="17" ref="O215:P218">M215/1936.27</f>
        <v>19779.47290408879</v>
      </c>
      <c r="P215" s="55">
        <f t="shared" si="17"/>
        <v>0</v>
      </c>
      <c r="Q215" s="56" t="s">
        <v>2577</v>
      </c>
      <c r="R215" s="46" t="s">
        <v>2211</v>
      </c>
      <c r="S215" s="46" t="s">
        <v>2520</v>
      </c>
      <c r="T215" s="57"/>
      <c r="U215" s="16"/>
      <c r="V215" s="16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3"/>
    </row>
    <row r="216" spans="1:22" s="65" customFormat="1" ht="12.75">
      <c r="A216" s="118">
        <v>40</v>
      </c>
      <c r="B216" s="16" t="s">
        <v>23</v>
      </c>
      <c r="C216" s="119">
        <v>10834</v>
      </c>
      <c r="D216" s="118" t="s">
        <v>1405</v>
      </c>
      <c r="E216" s="16" t="s">
        <v>24</v>
      </c>
      <c r="F216" s="16" t="s">
        <v>1768</v>
      </c>
      <c r="G216" s="34" t="s">
        <v>983</v>
      </c>
      <c r="H216" s="120" t="s">
        <v>1802</v>
      </c>
      <c r="I216" s="120" t="s">
        <v>802</v>
      </c>
      <c r="J216" s="121">
        <v>6482</v>
      </c>
      <c r="K216" s="122"/>
      <c r="L216" s="17"/>
      <c r="M216" s="124"/>
      <c r="N216" s="124">
        <v>117049485</v>
      </c>
      <c r="O216" s="103">
        <f t="shared" si="17"/>
        <v>0</v>
      </c>
      <c r="P216" s="103">
        <f t="shared" si="17"/>
        <v>60451.014063121365</v>
      </c>
      <c r="Q216" s="138" t="s">
        <v>2519</v>
      </c>
      <c r="R216" s="16" t="s">
        <v>477</v>
      </c>
      <c r="S216" s="16"/>
      <c r="T216" s="33"/>
      <c r="U216" s="16"/>
      <c r="V216" s="16"/>
    </row>
    <row r="217" spans="1:22" s="65" customFormat="1" ht="12.75">
      <c r="A217" s="45">
        <v>40</v>
      </c>
      <c r="B217" s="46" t="s">
        <v>2213</v>
      </c>
      <c r="C217" s="47"/>
      <c r="D217" s="45"/>
      <c r="E217" s="46"/>
      <c r="F217" s="48" t="s">
        <v>156</v>
      </c>
      <c r="G217" s="48" t="s">
        <v>1527</v>
      </c>
      <c r="H217" s="49">
        <v>33386</v>
      </c>
      <c r="I217" s="49" t="s">
        <v>1783</v>
      </c>
      <c r="J217" s="51"/>
      <c r="K217" s="52"/>
      <c r="L217" s="53"/>
      <c r="M217" s="54"/>
      <c r="N217" s="54">
        <v>10327867</v>
      </c>
      <c r="O217" s="55">
        <f t="shared" si="17"/>
        <v>0</v>
      </c>
      <c r="P217" s="55">
        <f t="shared" si="17"/>
        <v>5333.898165028638</v>
      </c>
      <c r="Q217" s="60" t="s">
        <v>587</v>
      </c>
      <c r="R217" s="46"/>
      <c r="S217" s="46"/>
      <c r="T217" s="57"/>
      <c r="U217" s="16"/>
      <c r="V217" s="16"/>
    </row>
    <row r="218" spans="1:22" s="65" customFormat="1" ht="12.75">
      <c r="A218" s="45">
        <v>40</v>
      </c>
      <c r="B218" s="46" t="s">
        <v>2212</v>
      </c>
      <c r="C218" s="47"/>
      <c r="D218" s="45"/>
      <c r="E218" s="46"/>
      <c r="F218" s="48"/>
      <c r="G218" s="48" t="s">
        <v>2555</v>
      </c>
      <c r="H218" s="49"/>
      <c r="I218" s="50"/>
      <c r="J218" s="51"/>
      <c r="K218" s="52"/>
      <c r="L218" s="53"/>
      <c r="M218" s="54"/>
      <c r="N218" s="54">
        <v>3959781</v>
      </c>
      <c r="O218" s="55">
        <f t="shared" si="17"/>
        <v>0</v>
      </c>
      <c r="P218" s="55">
        <f t="shared" si="17"/>
        <v>2045.056216333466</v>
      </c>
      <c r="Q218" s="60" t="s">
        <v>2519</v>
      </c>
      <c r="R218" s="46" t="s">
        <v>1118</v>
      </c>
      <c r="S218" s="46"/>
      <c r="T218" s="57"/>
      <c r="U218" s="16"/>
      <c r="V218" s="16"/>
    </row>
    <row r="219" spans="1:22" s="65" customFormat="1" ht="12.75">
      <c r="A219" s="45">
        <v>40</v>
      </c>
      <c r="B219" s="46" t="s">
        <v>584</v>
      </c>
      <c r="C219" s="47">
        <v>11801</v>
      </c>
      <c r="D219" s="45" t="s">
        <v>1405</v>
      </c>
      <c r="E219" s="46" t="s">
        <v>585</v>
      </c>
      <c r="F219" s="48" t="s">
        <v>586</v>
      </c>
      <c r="G219" s="48" t="s">
        <v>1841</v>
      </c>
      <c r="H219" s="49">
        <v>33004</v>
      </c>
      <c r="I219" s="50"/>
      <c r="J219" s="51"/>
      <c r="K219" s="52"/>
      <c r="L219" s="53"/>
      <c r="M219" s="54">
        <v>24996545</v>
      </c>
      <c r="N219" s="54"/>
      <c r="O219" s="55">
        <f>M219/1936.27</f>
        <v>12909.638118650808</v>
      </c>
      <c r="P219" s="61"/>
      <c r="Q219" s="60" t="s">
        <v>2519</v>
      </c>
      <c r="R219" s="46" t="s">
        <v>42</v>
      </c>
      <c r="S219" s="46"/>
      <c r="T219" s="57"/>
      <c r="U219" s="16"/>
      <c r="V219" s="16"/>
    </row>
    <row r="220" spans="1:22" s="65" customFormat="1" ht="12.75">
      <c r="A220" s="45">
        <v>40</v>
      </c>
      <c r="B220" s="46" t="s">
        <v>468</v>
      </c>
      <c r="C220" s="47" t="s">
        <v>189</v>
      </c>
      <c r="D220" s="45" t="s">
        <v>1405</v>
      </c>
      <c r="E220" s="46"/>
      <c r="F220" s="48" t="s">
        <v>269</v>
      </c>
      <c r="G220" s="48" t="s">
        <v>2555</v>
      </c>
      <c r="H220" s="49"/>
      <c r="I220" s="50">
        <v>30894</v>
      </c>
      <c r="J220" s="51">
        <v>4405</v>
      </c>
      <c r="K220" s="52">
        <v>31449</v>
      </c>
      <c r="L220" s="53">
        <v>31768</v>
      </c>
      <c r="M220" s="54"/>
      <c r="N220" s="54"/>
      <c r="O220" s="55">
        <f aca="true" t="shared" si="18" ref="O220:P222">M220/1936.27</f>
        <v>0</v>
      </c>
      <c r="P220" s="55">
        <f t="shared" si="18"/>
        <v>0</v>
      </c>
      <c r="Q220" s="60" t="s">
        <v>2519</v>
      </c>
      <c r="R220" s="46" t="s">
        <v>1381</v>
      </c>
      <c r="S220" s="46"/>
      <c r="T220" s="57"/>
      <c r="U220" s="16"/>
      <c r="V220" s="16"/>
    </row>
    <row r="221" spans="1:22" s="65" customFormat="1" ht="12.75">
      <c r="A221" s="45">
        <v>40</v>
      </c>
      <c r="B221" s="46" t="s">
        <v>1840</v>
      </c>
      <c r="C221" s="47"/>
      <c r="D221" s="45"/>
      <c r="E221" s="46"/>
      <c r="F221" s="48"/>
      <c r="G221" s="48" t="s">
        <v>1021</v>
      </c>
      <c r="H221" s="49"/>
      <c r="I221" s="50"/>
      <c r="J221" s="51"/>
      <c r="K221" s="52"/>
      <c r="L221" s="53"/>
      <c r="M221" s="54"/>
      <c r="N221" s="54">
        <v>6702903</v>
      </c>
      <c r="O221" s="55">
        <f t="shared" si="18"/>
        <v>0</v>
      </c>
      <c r="P221" s="55">
        <f t="shared" si="18"/>
        <v>3461.760498277616</v>
      </c>
      <c r="Q221" s="60" t="s">
        <v>587</v>
      </c>
      <c r="R221" s="46"/>
      <c r="S221" s="46"/>
      <c r="T221" s="57"/>
      <c r="U221" s="16"/>
      <c r="V221" s="16"/>
    </row>
    <row r="222" spans="1:22" s="65" customFormat="1" ht="13.5" thickBot="1">
      <c r="A222" s="45">
        <v>40</v>
      </c>
      <c r="B222" s="46" t="s">
        <v>1840</v>
      </c>
      <c r="C222" s="47"/>
      <c r="D222" s="45"/>
      <c r="E222" s="46"/>
      <c r="F222" s="48"/>
      <c r="G222" s="48" t="s">
        <v>1021</v>
      </c>
      <c r="H222" s="49"/>
      <c r="I222" s="49" t="s">
        <v>1783</v>
      </c>
      <c r="J222" s="51"/>
      <c r="K222" s="52"/>
      <c r="L222" s="53"/>
      <c r="M222" s="54"/>
      <c r="N222" s="54">
        <v>8438642</v>
      </c>
      <c r="O222" s="63">
        <f t="shared" si="18"/>
        <v>0</v>
      </c>
      <c r="P222" s="63">
        <f t="shared" si="18"/>
        <v>4358.194879846303</v>
      </c>
      <c r="Q222" s="60" t="s">
        <v>587</v>
      </c>
      <c r="R222" s="46"/>
      <c r="S222" s="46"/>
      <c r="T222" s="57"/>
      <c r="U222" s="141"/>
      <c r="V222" s="16"/>
    </row>
    <row r="223" spans="1:22" s="65" customFormat="1" ht="13.5" thickTop="1">
      <c r="A223" s="45"/>
      <c r="B223" s="46"/>
      <c r="C223" s="47"/>
      <c r="D223" s="45"/>
      <c r="E223" s="46"/>
      <c r="F223" s="48"/>
      <c r="G223" s="48"/>
      <c r="H223" s="49"/>
      <c r="I223" s="49"/>
      <c r="J223" s="366" t="s">
        <v>2350</v>
      </c>
      <c r="K223" s="367"/>
      <c r="L223" s="368"/>
      <c r="M223" s="54"/>
      <c r="N223" s="54"/>
      <c r="O223" s="109">
        <f>SUM(O206:O222)</f>
        <v>233196.45297401707</v>
      </c>
      <c r="P223" s="109">
        <f>SUM(P206:P222)</f>
        <v>86267.91821388547</v>
      </c>
      <c r="Q223" s="60"/>
      <c r="R223" s="46"/>
      <c r="S223" s="46"/>
      <c r="T223" s="57"/>
      <c r="U223" s="16"/>
      <c r="V223" s="16"/>
    </row>
    <row r="224" spans="1:22" s="65" customFormat="1" ht="12.75">
      <c r="A224" s="45"/>
      <c r="B224" s="46"/>
      <c r="C224" s="47"/>
      <c r="D224" s="45"/>
      <c r="E224" s="46"/>
      <c r="F224" s="48"/>
      <c r="G224" s="48"/>
      <c r="H224" s="49"/>
      <c r="I224" s="49"/>
      <c r="J224" s="366"/>
      <c r="K224" s="367"/>
      <c r="L224" s="368"/>
      <c r="M224" s="54"/>
      <c r="N224" s="54"/>
      <c r="O224" s="55"/>
      <c r="P224" s="55"/>
      <c r="Q224" s="60"/>
      <c r="R224" s="46"/>
      <c r="S224" s="46"/>
      <c r="T224" s="57"/>
      <c r="U224" s="16"/>
      <c r="V224" s="16"/>
    </row>
    <row r="225" spans="1:22" s="65" customFormat="1" ht="12.75">
      <c r="A225" s="45"/>
      <c r="B225" s="110"/>
      <c r="C225" s="111" t="s">
        <v>752</v>
      </c>
      <c r="D225" s="140"/>
      <c r="E225" s="46"/>
      <c r="F225" s="48"/>
      <c r="G225" s="48"/>
      <c r="H225" s="49"/>
      <c r="I225" s="49"/>
      <c r="J225" s="369" t="s">
        <v>2357</v>
      </c>
      <c r="K225" s="370"/>
      <c r="L225" s="371"/>
      <c r="M225" s="54"/>
      <c r="N225" s="54"/>
      <c r="O225" s="372">
        <f>O223+P223</f>
        <v>319464.3711879025</v>
      </c>
      <c r="P225" s="373"/>
      <c r="Q225" s="60"/>
      <c r="R225" s="46"/>
      <c r="S225" s="46"/>
      <c r="T225" s="57"/>
      <c r="U225" s="16"/>
      <c r="V225" s="16"/>
    </row>
    <row r="226" spans="1:22" s="65" customFormat="1" ht="12.75">
      <c r="A226" s="155">
        <v>45</v>
      </c>
      <c r="B226" s="156" t="s">
        <v>475</v>
      </c>
      <c r="C226" s="157" t="s">
        <v>963</v>
      </c>
      <c r="D226" s="155" t="s">
        <v>1405</v>
      </c>
      <c r="E226" s="158" t="s">
        <v>1872</v>
      </c>
      <c r="F226" s="158" t="s">
        <v>1872</v>
      </c>
      <c r="G226" s="158" t="s">
        <v>2555</v>
      </c>
      <c r="H226" s="159" t="s">
        <v>1746</v>
      </c>
      <c r="I226" s="160">
        <v>30894</v>
      </c>
      <c r="J226" s="161"/>
      <c r="K226" s="162">
        <v>31797</v>
      </c>
      <c r="L226" s="163">
        <v>32612</v>
      </c>
      <c r="M226" s="164"/>
      <c r="N226" s="164">
        <v>8499900</v>
      </c>
      <c r="O226" s="109">
        <f aca="true" t="shared" si="19" ref="O226:O254">M226/1936.27</f>
        <v>0</v>
      </c>
      <c r="P226" s="109">
        <f aca="true" t="shared" si="20" ref="P226:P254">N226/1936.27</f>
        <v>4389.831996570726</v>
      </c>
      <c r="Q226" s="165" t="s">
        <v>2519</v>
      </c>
      <c r="R226" s="156" t="s">
        <v>1914</v>
      </c>
      <c r="S226" s="156" t="s">
        <v>2520</v>
      </c>
      <c r="T226" s="166"/>
      <c r="U226" s="16"/>
      <c r="V226" s="16"/>
    </row>
    <row r="227" spans="1:22" s="65" customFormat="1" ht="12.75">
      <c r="A227" s="45">
        <v>45</v>
      </c>
      <c r="B227" s="46" t="s">
        <v>2757</v>
      </c>
      <c r="C227" s="47" t="s">
        <v>961</v>
      </c>
      <c r="D227" s="45" t="s">
        <v>1405</v>
      </c>
      <c r="E227" s="48" t="s">
        <v>1246</v>
      </c>
      <c r="F227" s="48" t="s">
        <v>1200</v>
      </c>
      <c r="G227" s="48" t="s">
        <v>2555</v>
      </c>
      <c r="H227" s="49"/>
      <c r="I227" s="49" t="s">
        <v>1201</v>
      </c>
      <c r="J227" s="51">
        <v>1534</v>
      </c>
      <c r="K227" s="52">
        <v>31797</v>
      </c>
      <c r="L227" s="53">
        <v>32612</v>
      </c>
      <c r="M227" s="54">
        <v>44023620</v>
      </c>
      <c r="N227" s="54"/>
      <c r="O227" s="55">
        <f t="shared" si="19"/>
        <v>22736.3022718939</v>
      </c>
      <c r="P227" s="55">
        <f t="shared" si="20"/>
        <v>0</v>
      </c>
      <c r="Q227" s="56" t="s">
        <v>2735</v>
      </c>
      <c r="R227" s="46" t="s">
        <v>2756</v>
      </c>
      <c r="S227" s="46"/>
      <c r="T227" s="57" t="s">
        <v>1684</v>
      </c>
      <c r="U227" s="16"/>
      <c r="V227" s="16"/>
    </row>
    <row r="228" spans="1:22" s="65" customFormat="1" ht="12.75">
      <c r="A228" s="45">
        <v>45</v>
      </c>
      <c r="B228" s="46" t="s">
        <v>878</v>
      </c>
      <c r="C228" s="47" t="s">
        <v>2650</v>
      </c>
      <c r="D228" s="45" t="s">
        <v>1405</v>
      </c>
      <c r="E228" s="48" t="s">
        <v>1873</v>
      </c>
      <c r="F228" s="48" t="s">
        <v>1873</v>
      </c>
      <c r="G228" s="48" t="s">
        <v>2555</v>
      </c>
      <c r="H228" s="49">
        <v>33018</v>
      </c>
      <c r="I228" s="50">
        <v>30894</v>
      </c>
      <c r="J228" s="51"/>
      <c r="K228" s="52">
        <v>31797</v>
      </c>
      <c r="L228" s="53">
        <v>32612</v>
      </c>
      <c r="M228" s="54">
        <v>19886835</v>
      </c>
      <c r="N228" s="54"/>
      <c r="O228" s="55">
        <f t="shared" si="19"/>
        <v>10270.693136804268</v>
      </c>
      <c r="P228" s="55">
        <f t="shared" si="20"/>
        <v>0</v>
      </c>
      <c r="Q228" s="56" t="s">
        <v>2577</v>
      </c>
      <c r="R228" s="46" t="s">
        <v>1366</v>
      </c>
      <c r="S228" s="46" t="s">
        <v>2520</v>
      </c>
      <c r="T228" s="57"/>
      <c r="U228" s="16"/>
      <c r="V228" s="16"/>
    </row>
    <row r="229" spans="1:22" s="65" customFormat="1" ht="12.75">
      <c r="A229" s="45">
        <v>45</v>
      </c>
      <c r="B229" s="46" t="s">
        <v>133</v>
      </c>
      <c r="C229" s="47">
        <v>12353</v>
      </c>
      <c r="D229" s="45" t="s">
        <v>1405</v>
      </c>
      <c r="E229" s="46" t="s">
        <v>134</v>
      </c>
      <c r="F229" s="46" t="s">
        <v>134</v>
      </c>
      <c r="G229" s="48" t="s">
        <v>2555</v>
      </c>
      <c r="H229" s="49"/>
      <c r="I229" s="50">
        <v>31022</v>
      </c>
      <c r="J229" s="51">
        <v>6482</v>
      </c>
      <c r="K229" s="52">
        <v>31797</v>
      </c>
      <c r="L229" s="53">
        <v>32612</v>
      </c>
      <c r="M229" s="54"/>
      <c r="N229" s="54"/>
      <c r="O229" s="55">
        <f t="shared" si="19"/>
        <v>0</v>
      </c>
      <c r="P229" s="55">
        <f t="shared" si="20"/>
        <v>0</v>
      </c>
      <c r="Q229" s="56" t="s">
        <v>2519</v>
      </c>
      <c r="R229" s="46" t="s">
        <v>807</v>
      </c>
      <c r="S229" s="46" t="s">
        <v>2520</v>
      </c>
      <c r="T229" s="57"/>
      <c r="U229" s="16"/>
      <c r="V229" s="16"/>
    </row>
    <row r="230" spans="1:22" s="65" customFormat="1" ht="12.75">
      <c r="A230" s="45">
        <v>45</v>
      </c>
      <c r="B230" s="46" t="s">
        <v>1103</v>
      </c>
      <c r="C230" s="47">
        <v>11208</v>
      </c>
      <c r="D230" s="45" t="s">
        <v>1405</v>
      </c>
      <c r="E230" s="46" t="s">
        <v>75</v>
      </c>
      <c r="F230" s="46" t="s">
        <v>75</v>
      </c>
      <c r="G230" s="48" t="s">
        <v>2555</v>
      </c>
      <c r="H230" s="49"/>
      <c r="I230" s="50">
        <v>30894</v>
      </c>
      <c r="J230" s="51"/>
      <c r="K230" s="52">
        <v>31797</v>
      </c>
      <c r="L230" s="53">
        <v>32612</v>
      </c>
      <c r="M230" s="54">
        <v>99654000</v>
      </c>
      <c r="N230" s="54"/>
      <c r="O230" s="55">
        <f t="shared" si="19"/>
        <v>51466.99582186369</v>
      </c>
      <c r="P230" s="55">
        <f t="shared" si="20"/>
        <v>0</v>
      </c>
      <c r="Q230" s="60" t="s">
        <v>2519</v>
      </c>
      <c r="R230" s="46"/>
      <c r="S230" s="46" t="s">
        <v>2520</v>
      </c>
      <c r="T230" s="57"/>
      <c r="U230" s="16"/>
      <c r="V230" s="16"/>
    </row>
    <row r="231" spans="1:22" s="65" customFormat="1" ht="12.75">
      <c r="A231" s="45">
        <v>45</v>
      </c>
      <c r="B231" s="46" t="s">
        <v>472</v>
      </c>
      <c r="C231" s="47" t="s">
        <v>962</v>
      </c>
      <c r="D231" s="45" t="s">
        <v>1405</v>
      </c>
      <c r="E231" s="46" t="s">
        <v>1202</v>
      </c>
      <c r="F231" s="48" t="s">
        <v>1203</v>
      </c>
      <c r="G231" s="48" t="s">
        <v>808</v>
      </c>
      <c r="H231" s="49"/>
      <c r="I231" s="50">
        <v>30772</v>
      </c>
      <c r="J231" s="51">
        <v>1993</v>
      </c>
      <c r="K231" s="52">
        <v>31797</v>
      </c>
      <c r="L231" s="53">
        <v>32612</v>
      </c>
      <c r="M231" s="54">
        <v>66162139</v>
      </c>
      <c r="N231" s="54"/>
      <c r="O231" s="55">
        <f t="shared" si="19"/>
        <v>34169.89314506758</v>
      </c>
      <c r="P231" s="55">
        <f t="shared" si="20"/>
        <v>0</v>
      </c>
      <c r="Q231" s="56" t="s">
        <v>2519</v>
      </c>
      <c r="R231" s="46" t="s">
        <v>2796</v>
      </c>
      <c r="S231" s="46" t="s">
        <v>2520</v>
      </c>
      <c r="T231" s="57"/>
      <c r="U231" s="16"/>
      <c r="V231" s="16"/>
    </row>
    <row r="232" spans="1:22" s="65" customFormat="1" ht="12.75">
      <c r="A232" s="45">
        <v>45</v>
      </c>
      <c r="B232" s="46" t="s">
        <v>877</v>
      </c>
      <c r="C232" s="47" t="s">
        <v>1162</v>
      </c>
      <c r="D232" s="45" t="s">
        <v>185</v>
      </c>
      <c r="E232" s="46" t="s">
        <v>1245</v>
      </c>
      <c r="F232" s="48" t="s">
        <v>1875</v>
      </c>
      <c r="G232" s="48" t="s">
        <v>2150</v>
      </c>
      <c r="H232" s="49"/>
      <c r="I232" s="50">
        <v>30768</v>
      </c>
      <c r="J232" s="51">
        <v>1667</v>
      </c>
      <c r="K232" s="52">
        <v>31797</v>
      </c>
      <c r="L232" s="53">
        <v>32612</v>
      </c>
      <c r="M232" s="54"/>
      <c r="N232" s="54"/>
      <c r="O232" s="55">
        <f t="shared" si="19"/>
        <v>0</v>
      </c>
      <c r="P232" s="55">
        <f t="shared" si="20"/>
        <v>0</v>
      </c>
      <c r="Q232" s="60" t="s">
        <v>2519</v>
      </c>
      <c r="R232" s="46" t="s">
        <v>1204</v>
      </c>
      <c r="S232" s="46" t="s">
        <v>2520</v>
      </c>
      <c r="T232" s="57"/>
      <c r="U232" s="16"/>
      <c r="V232" s="16"/>
    </row>
    <row r="233" spans="1:22" s="65" customFormat="1" ht="12.75">
      <c r="A233" s="45"/>
      <c r="B233" s="46" t="s">
        <v>2750</v>
      </c>
      <c r="C233" s="47">
        <v>20313</v>
      </c>
      <c r="D233" s="45" t="s">
        <v>1405</v>
      </c>
      <c r="E233" s="46" t="s">
        <v>2751</v>
      </c>
      <c r="F233" s="48"/>
      <c r="G233" s="48"/>
      <c r="H233" s="49"/>
      <c r="I233" s="50"/>
      <c r="J233" s="51"/>
      <c r="K233" s="52"/>
      <c r="L233" s="53"/>
      <c r="M233" s="54">
        <v>50882171</v>
      </c>
      <c r="N233" s="54"/>
      <c r="O233" s="55">
        <f t="shared" si="19"/>
        <v>26278.448253600996</v>
      </c>
      <c r="P233" s="55">
        <f t="shared" si="20"/>
        <v>0</v>
      </c>
      <c r="Q233" s="60"/>
      <c r="R233" s="46" t="s">
        <v>2730</v>
      </c>
      <c r="S233" s="46"/>
      <c r="T233" s="57"/>
      <c r="U233" s="16"/>
      <c r="V233" s="16"/>
    </row>
    <row r="234" spans="1:22" s="65" customFormat="1" ht="12.75">
      <c r="A234" s="45">
        <v>45</v>
      </c>
      <c r="B234" s="46" t="s">
        <v>441</v>
      </c>
      <c r="C234" s="47" t="s">
        <v>440</v>
      </c>
      <c r="D234" s="45" t="s">
        <v>1405</v>
      </c>
      <c r="E234" s="46" t="s">
        <v>442</v>
      </c>
      <c r="F234" s="46" t="s">
        <v>443</v>
      </c>
      <c r="G234" s="48" t="s">
        <v>2555</v>
      </c>
      <c r="H234" s="49"/>
      <c r="I234" s="50"/>
      <c r="J234" s="51"/>
      <c r="K234" s="52">
        <v>31777</v>
      </c>
      <c r="L234" s="53">
        <v>32612</v>
      </c>
      <c r="M234" s="54">
        <v>34890624</v>
      </c>
      <c r="N234" s="54"/>
      <c r="O234" s="55">
        <f t="shared" si="19"/>
        <v>18019.503478337214</v>
      </c>
      <c r="P234" s="55">
        <f t="shared" si="20"/>
        <v>0</v>
      </c>
      <c r="Q234" s="56" t="s">
        <v>2519</v>
      </c>
      <c r="R234" s="46" t="s">
        <v>829</v>
      </c>
      <c r="S234" s="46" t="s">
        <v>2520</v>
      </c>
      <c r="T234" s="57"/>
      <c r="U234" s="16"/>
      <c r="V234" s="16"/>
    </row>
    <row r="235" spans="1:22" s="65" customFormat="1" ht="12.75">
      <c r="A235" s="45">
        <v>45</v>
      </c>
      <c r="B235" s="46" t="s">
        <v>1773</v>
      </c>
      <c r="C235" s="47" t="s">
        <v>1774</v>
      </c>
      <c r="D235" s="45" t="s">
        <v>1405</v>
      </c>
      <c r="E235" s="46" t="s">
        <v>1775</v>
      </c>
      <c r="F235" s="48"/>
      <c r="G235" s="48"/>
      <c r="H235" s="49"/>
      <c r="I235" s="50"/>
      <c r="J235" s="51"/>
      <c r="K235" s="52">
        <v>31777</v>
      </c>
      <c r="L235" s="53">
        <v>32612</v>
      </c>
      <c r="M235" s="54"/>
      <c r="N235" s="54"/>
      <c r="O235" s="55">
        <f t="shared" si="19"/>
        <v>0</v>
      </c>
      <c r="P235" s="55">
        <f t="shared" si="20"/>
        <v>0</v>
      </c>
      <c r="Q235" s="56" t="s">
        <v>2560</v>
      </c>
      <c r="R235" s="46"/>
      <c r="S235" s="46" t="s">
        <v>1870</v>
      </c>
      <c r="T235" s="57"/>
      <c r="U235" s="16"/>
      <c r="V235" s="16"/>
    </row>
    <row r="236" spans="1:22" s="65" customFormat="1" ht="12.75">
      <c r="A236" s="45">
        <v>45</v>
      </c>
      <c r="B236" s="46" t="s">
        <v>1205</v>
      </c>
      <c r="C236" s="47" t="s">
        <v>1206</v>
      </c>
      <c r="D236" s="45" t="s">
        <v>1405</v>
      </c>
      <c r="E236" s="46" t="s">
        <v>1207</v>
      </c>
      <c r="F236" s="46" t="s">
        <v>1208</v>
      </c>
      <c r="G236" s="48" t="s">
        <v>1181</v>
      </c>
      <c r="H236" s="49"/>
      <c r="I236" s="50">
        <v>30772</v>
      </c>
      <c r="J236" s="51">
        <v>1991</v>
      </c>
      <c r="K236" s="52"/>
      <c r="L236" s="117"/>
      <c r="M236" s="54"/>
      <c r="N236" s="54">
        <v>4823400</v>
      </c>
      <c r="O236" s="55">
        <f t="shared" si="19"/>
        <v>0</v>
      </c>
      <c r="P236" s="55">
        <f t="shared" si="20"/>
        <v>2491.078207068229</v>
      </c>
      <c r="Q236" s="56" t="s">
        <v>587</v>
      </c>
      <c r="R236" s="46" t="s">
        <v>1184</v>
      </c>
      <c r="S236" s="46"/>
      <c r="T236" s="57"/>
      <c r="U236" s="141"/>
      <c r="V236" s="16"/>
    </row>
    <row r="237" spans="1:22" s="65" customFormat="1" ht="12.75">
      <c r="A237" s="45"/>
      <c r="B237" s="46" t="s">
        <v>2752</v>
      </c>
      <c r="C237" s="47">
        <v>25176</v>
      </c>
      <c r="D237" s="45" t="s">
        <v>1405</v>
      </c>
      <c r="E237" s="46" t="s">
        <v>2753</v>
      </c>
      <c r="F237" s="46" t="s">
        <v>2754</v>
      </c>
      <c r="G237" s="48"/>
      <c r="H237" s="49" t="s">
        <v>1762</v>
      </c>
      <c r="I237" s="50"/>
      <c r="J237" s="51"/>
      <c r="K237" s="52"/>
      <c r="L237" s="117"/>
      <c r="M237" s="54"/>
      <c r="N237" s="54"/>
      <c r="O237" s="55">
        <f t="shared" si="19"/>
        <v>0</v>
      </c>
      <c r="P237" s="55">
        <f t="shared" si="20"/>
        <v>0</v>
      </c>
      <c r="Q237" s="56" t="s">
        <v>2577</v>
      </c>
      <c r="R237" s="46" t="s">
        <v>2755</v>
      </c>
      <c r="S237" s="46" t="s">
        <v>2520</v>
      </c>
      <c r="T237" s="57"/>
      <c r="U237" s="16"/>
      <c r="V237" s="16"/>
    </row>
    <row r="238" spans="1:22" s="65" customFormat="1" ht="12.75">
      <c r="A238" s="45">
        <v>45</v>
      </c>
      <c r="B238" s="46" t="s">
        <v>471</v>
      </c>
      <c r="C238" s="47" t="s">
        <v>960</v>
      </c>
      <c r="D238" s="45" t="s">
        <v>1405</v>
      </c>
      <c r="E238" s="46" t="s">
        <v>875</v>
      </c>
      <c r="F238" s="48" t="s">
        <v>1199</v>
      </c>
      <c r="G238" s="48" t="s">
        <v>2555</v>
      </c>
      <c r="H238" s="49" t="s">
        <v>1762</v>
      </c>
      <c r="I238" s="50">
        <v>30894</v>
      </c>
      <c r="J238" s="51"/>
      <c r="K238" s="52">
        <v>31797</v>
      </c>
      <c r="L238" s="53">
        <v>32612</v>
      </c>
      <c r="M238" s="54">
        <v>67434981</v>
      </c>
      <c r="N238" s="54"/>
      <c r="O238" s="55">
        <f t="shared" si="19"/>
        <v>34827.26117741844</v>
      </c>
      <c r="P238" s="61"/>
      <c r="Q238" s="56" t="s">
        <v>2577</v>
      </c>
      <c r="R238" s="46" t="s">
        <v>339</v>
      </c>
      <c r="S238" s="46" t="s">
        <v>2520</v>
      </c>
      <c r="T238" s="57"/>
      <c r="U238" s="16"/>
      <c r="V238" s="16"/>
    </row>
    <row r="239" spans="1:22" s="65" customFormat="1" ht="12.75">
      <c r="A239" s="118">
        <v>45</v>
      </c>
      <c r="B239" s="16" t="s">
        <v>701</v>
      </c>
      <c r="C239" s="119"/>
      <c r="D239" s="118"/>
      <c r="E239" s="16"/>
      <c r="F239" s="16"/>
      <c r="G239" s="34" t="s">
        <v>2555</v>
      </c>
      <c r="H239" s="120"/>
      <c r="I239" s="31"/>
      <c r="J239" s="121"/>
      <c r="K239" s="122"/>
      <c r="L239" s="17"/>
      <c r="M239" s="124"/>
      <c r="N239" s="124">
        <v>32241000</v>
      </c>
      <c r="O239" s="103">
        <f t="shared" si="19"/>
        <v>0</v>
      </c>
      <c r="P239" s="103">
        <f t="shared" si="20"/>
        <v>16651.086883544132</v>
      </c>
      <c r="Q239" s="104" t="s">
        <v>2519</v>
      </c>
      <c r="R239" s="16" t="s">
        <v>1684</v>
      </c>
      <c r="S239" s="16"/>
      <c r="T239" s="33"/>
      <c r="U239" s="16"/>
      <c r="V239" s="16"/>
    </row>
    <row r="240" spans="1:22" s="65" customFormat="1" ht="12.75">
      <c r="A240" s="118">
        <v>45</v>
      </c>
      <c r="B240" s="16" t="s">
        <v>701</v>
      </c>
      <c r="C240" s="119"/>
      <c r="D240" s="118"/>
      <c r="E240" s="16"/>
      <c r="F240" s="16"/>
      <c r="G240" s="34" t="s">
        <v>1910</v>
      </c>
      <c r="H240" s="120"/>
      <c r="I240" s="31"/>
      <c r="J240" s="121"/>
      <c r="K240" s="122"/>
      <c r="L240" s="17"/>
      <c r="M240" s="124"/>
      <c r="N240" s="124">
        <v>18759864</v>
      </c>
      <c r="O240" s="103">
        <f t="shared" si="19"/>
        <v>0</v>
      </c>
      <c r="P240" s="103">
        <f t="shared" si="20"/>
        <v>9688.66118878049</v>
      </c>
      <c r="Q240" s="104"/>
      <c r="R240" s="16" t="s">
        <v>702</v>
      </c>
      <c r="S240" s="16"/>
      <c r="T240" s="33"/>
      <c r="U240" s="16"/>
      <c r="V240" s="16"/>
    </row>
    <row r="241" spans="1:22" s="65" customFormat="1" ht="12.75">
      <c r="A241" s="45">
        <v>45</v>
      </c>
      <c r="B241" s="46" t="s">
        <v>701</v>
      </c>
      <c r="C241" s="47"/>
      <c r="D241" s="45"/>
      <c r="E241" s="46"/>
      <c r="F241" s="46"/>
      <c r="G241" s="48" t="s">
        <v>790</v>
      </c>
      <c r="H241" s="49"/>
      <c r="I241" s="50">
        <v>30772</v>
      </c>
      <c r="J241" s="51">
        <v>1992</v>
      </c>
      <c r="K241" s="52"/>
      <c r="L241" s="53"/>
      <c r="M241" s="54"/>
      <c r="N241" s="54">
        <v>13016102</v>
      </c>
      <c r="O241" s="55">
        <f t="shared" si="19"/>
        <v>0</v>
      </c>
      <c r="P241" s="55">
        <f t="shared" si="20"/>
        <v>6722.255677152463</v>
      </c>
      <c r="Q241" s="56" t="s">
        <v>587</v>
      </c>
      <c r="R241" s="46"/>
      <c r="S241" s="46"/>
      <c r="T241" s="57"/>
      <c r="U241" s="16"/>
      <c r="V241" s="16"/>
    </row>
    <row r="242" spans="1:22" s="65" customFormat="1" ht="12.75">
      <c r="A242" s="45">
        <v>45</v>
      </c>
      <c r="B242" s="46" t="s">
        <v>476</v>
      </c>
      <c r="C242" s="47" t="s">
        <v>964</v>
      </c>
      <c r="D242" s="45" t="s">
        <v>1405</v>
      </c>
      <c r="E242" s="46" t="s">
        <v>876</v>
      </c>
      <c r="F242" s="48" t="s">
        <v>1873</v>
      </c>
      <c r="G242" s="48" t="s">
        <v>700</v>
      </c>
      <c r="H242" s="49"/>
      <c r="I242" s="50">
        <v>30894</v>
      </c>
      <c r="J242" s="51">
        <v>1944</v>
      </c>
      <c r="K242" s="52">
        <v>31797</v>
      </c>
      <c r="L242" s="53">
        <v>32612</v>
      </c>
      <c r="M242" s="54"/>
      <c r="N242" s="54">
        <v>32241000</v>
      </c>
      <c r="O242" s="55">
        <f t="shared" si="19"/>
        <v>0</v>
      </c>
      <c r="P242" s="55">
        <f t="shared" si="20"/>
        <v>16651.086883544132</v>
      </c>
      <c r="Q242" s="60" t="s">
        <v>587</v>
      </c>
      <c r="R242" s="46" t="s">
        <v>220</v>
      </c>
      <c r="S242" s="46"/>
      <c r="T242" s="57"/>
      <c r="U242" s="16"/>
      <c r="V242" s="16"/>
    </row>
    <row r="243" spans="1:22" s="65" customFormat="1" ht="12.75">
      <c r="A243" s="45">
        <v>45</v>
      </c>
      <c r="B243" s="46" t="s">
        <v>1209</v>
      </c>
      <c r="C243" s="47" t="s">
        <v>1210</v>
      </c>
      <c r="D243" s="45" t="s">
        <v>1405</v>
      </c>
      <c r="E243" s="46" t="s">
        <v>2148</v>
      </c>
      <c r="F243" s="46" t="s">
        <v>2148</v>
      </c>
      <c r="G243" s="48" t="s">
        <v>2239</v>
      </c>
      <c r="H243" s="49"/>
      <c r="I243" s="49" t="s">
        <v>2149</v>
      </c>
      <c r="J243" s="51">
        <v>1944</v>
      </c>
      <c r="K243" s="52"/>
      <c r="L243" s="117"/>
      <c r="M243" s="54"/>
      <c r="N243" s="54">
        <v>5422350</v>
      </c>
      <c r="O243" s="55">
        <f t="shared" si="19"/>
        <v>0</v>
      </c>
      <c r="P243" s="55">
        <f t="shared" si="20"/>
        <v>2800.410066777877</v>
      </c>
      <c r="Q243" s="56" t="s">
        <v>587</v>
      </c>
      <c r="R243" s="46" t="s">
        <v>2796</v>
      </c>
      <c r="S243" s="46"/>
      <c r="T243" s="57"/>
      <c r="U243" s="16"/>
      <c r="V243" s="16"/>
    </row>
    <row r="244" spans="1:23" s="16" customFormat="1" ht="12.75">
      <c r="A244" s="45">
        <v>45</v>
      </c>
      <c r="B244" s="46" t="s">
        <v>1211</v>
      </c>
      <c r="C244" s="47"/>
      <c r="D244" s="45"/>
      <c r="E244" s="46"/>
      <c r="F244" s="48"/>
      <c r="G244" s="48"/>
      <c r="H244" s="49"/>
      <c r="I244" s="50"/>
      <c r="J244" s="51"/>
      <c r="K244" s="52"/>
      <c r="L244" s="117"/>
      <c r="M244" s="54"/>
      <c r="N244" s="54"/>
      <c r="O244" s="55">
        <f t="shared" si="19"/>
        <v>0</v>
      </c>
      <c r="P244" s="55">
        <f t="shared" si="20"/>
        <v>0</v>
      </c>
      <c r="Q244" s="56"/>
      <c r="R244" s="46" t="s">
        <v>2</v>
      </c>
      <c r="S244" s="46"/>
      <c r="T244" s="57"/>
      <c r="W244" s="167"/>
    </row>
    <row r="245" spans="1:22" s="168" customFormat="1" ht="12.75">
      <c r="A245" s="45">
        <v>45</v>
      </c>
      <c r="B245" s="46" t="s">
        <v>422</v>
      </c>
      <c r="C245" s="47"/>
      <c r="D245" s="45"/>
      <c r="E245" s="46"/>
      <c r="F245" s="48" t="s">
        <v>423</v>
      </c>
      <c r="G245" s="48" t="s">
        <v>2555</v>
      </c>
      <c r="H245" s="49"/>
      <c r="I245" s="50"/>
      <c r="J245" s="51"/>
      <c r="K245" s="52"/>
      <c r="L245" s="117"/>
      <c r="M245" s="54"/>
      <c r="N245" s="54">
        <v>7180950</v>
      </c>
      <c r="O245" s="55">
        <f t="shared" si="19"/>
        <v>0</v>
      </c>
      <c r="P245" s="55">
        <f t="shared" si="20"/>
        <v>3708.651169516648</v>
      </c>
      <c r="Q245" s="56" t="s">
        <v>2735</v>
      </c>
      <c r="R245" s="46" t="s">
        <v>424</v>
      </c>
      <c r="S245" s="46"/>
      <c r="T245" s="57"/>
      <c r="U245" s="16"/>
      <c r="V245" s="133"/>
    </row>
    <row r="246" spans="1:22" s="65" customFormat="1" ht="12.75">
      <c r="A246" s="45">
        <v>45</v>
      </c>
      <c r="B246" s="46" t="s">
        <v>2151</v>
      </c>
      <c r="C246" s="47"/>
      <c r="D246" s="45"/>
      <c r="E246" s="46"/>
      <c r="F246" s="48"/>
      <c r="G246" s="48" t="s">
        <v>1021</v>
      </c>
      <c r="H246" s="49"/>
      <c r="I246" s="50"/>
      <c r="J246" s="51"/>
      <c r="K246" s="52"/>
      <c r="L246" s="117"/>
      <c r="M246" s="54"/>
      <c r="N246" s="54">
        <v>3688839</v>
      </c>
      <c r="O246" s="55">
        <f t="shared" si="19"/>
        <v>0</v>
      </c>
      <c r="P246" s="55">
        <f t="shared" si="20"/>
        <v>1905.1263511803622</v>
      </c>
      <c r="Q246" s="56" t="s">
        <v>587</v>
      </c>
      <c r="R246" s="46"/>
      <c r="S246" s="46"/>
      <c r="T246" s="57"/>
      <c r="U246" s="16"/>
      <c r="V246" s="16"/>
    </row>
    <row r="247" spans="1:22" s="65" customFormat="1" ht="12.75">
      <c r="A247" s="118">
        <v>45</v>
      </c>
      <c r="B247" s="16" t="s">
        <v>699</v>
      </c>
      <c r="C247" s="119" t="s">
        <v>723</v>
      </c>
      <c r="D247" s="118"/>
      <c r="E247" s="16"/>
      <c r="F247" s="34"/>
      <c r="G247" s="34" t="s">
        <v>2555</v>
      </c>
      <c r="H247" s="120"/>
      <c r="I247" s="31"/>
      <c r="J247" s="121"/>
      <c r="K247" s="122"/>
      <c r="L247" s="123"/>
      <c r="M247" s="124"/>
      <c r="N247" s="124">
        <v>6008550</v>
      </c>
      <c r="O247" s="103">
        <f t="shared" si="19"/>
        <v>0</v>
      </c>
      <c r="P247" s="103">
        <f t="shared" si="20"/>
        <v>3103.157101024134</v>
      </c>
      <c r="Q247" s="104"/>
      <c r="R247" s="16"/>
      <c r="S247" s="16"/>
      <c r="T247" s="33"/>
      <c r="U247" s="16"/>
      <c r="V247" s="16"/>
    </row>
    <row r="248" spans="1:22" s="65" customFormat="1" ht="12.75">
      <c r="A248" s="45">
        <v>45</v>
      </c>
      <c r="B248" s="46" t="s">
        <v>2576</v>
      </c>
      <c r="C248" s="47" t="s">
        <v>2574</v>
      </c>
      <c r="D248" s="45" t="s">
        <v>1405</v>
      </c>
      <c r="E248" s="46"/>
      <c r="F248" s="48"/>
      <c r="G248" s="48" t="s">
        <v>1021</v>
      </c>
      <c r="H248" s="49"/>
      <c r="I248" s="50"/>
      <c r="J248" s="51"/>
      <c r="K248" s="52"/>
      <c r="L248" s="117"/>
      <c r="M248" s="54"/>
      <c r="N248" s="54">
        <v>13482600</v>
      </c>
      <c r="O248" s="55">
        <f t="shared" si="19"/>
        <v>0</v>
      </c>
      <c r="P248" s="55">
        <f t="shared" si="20"/>
        <v>6963.181787663911</v>
      </c>
      <c r="Q248" s="56" t="s">
        <v>2735</v>
      </c>
      <c r="R248" s="46" t="s">
        <v>2575</v>
      </c>
      <c r="S248" s="46"/>
      <c r="T248" s="57"/>
      <c r="U248" s="16"/>
      <c r="V248" s="16"/>
    </row>
    <row r="249" spans="1:22" s="65" customFormat="1" ht="12.75">
      <c r="A249" s="45">
        <v>45</v>
      </c>
      <c r="B249" s="46" t="s">
        <v>2576</v>
      </c>
      <c r="C249" s="47" t="s">
        <v>2574</v>
      </c>
      <c r="D249" s="45"/>
      <c r="E249" s="46" t="s">
        <v>2572</v>
      </c>
      <c r="F249" s="48" t="s">
        <v>75</v>
      </c>
      <c r="G249" s="48" t="s">
        <v>2555</v>
      </c>
      <c r="H249" s="49"/>
      <c r="I249" s="50"/>
      <c r="J249" s="51"/>
      <c r="K249" s="52"/>
      <c r="L249" s="117"/>
      <c r="M249" s="54"/>
      <c r="N249" s="54">
        <v>33999600</v>
      </c>
      <c r="O249" s="55">
        <f t="shared" si="19"/>
        <v>0</v>
      </c>
      <c r="P249" s="55">
        <f t="shared" si="20"/>
        <v>17559.327986282904</v>
      </c>
      <c r="Q249" s="56" t="s">
        <v>1389</v>
      </c>
      <c r="R249" s="46" t="s">
        <v>2573</v>
      </c>
      <c r="S249" s="46" t="s">
        <v>1686</v>
      </c>
      <c r="T249" s="57"/>
      <c r="U249" s="16"/>
      <c r="V249" s="16"/>
    </row>
    <row r="250" spans="1:22" s="65" customFormat="1" ht="12.75">
      <c r="A250" s="45">
        <v>45</v>
      </c>
      <c r="B250" s="46" t="s">
        <v>2152</v>
      </c>
      <c r="C250" s="47" t="s">
        <v>1672</v>
      </c>
      <c r="D250" s="45" t="s">
        <v>1405</v>
      </c>
      <c r="E250" s="46" t="s">
        <v>1673</v>
      </c>
      <c r="F250" s="48" t="s">
        <v>1674</v>
      </c>
      <c r="G250" s="48" t="s">
        <v>1527</v>
      </c>
      <c r="H250" s="49"/>
      <c r="I250" s="50"/>
      <c r="J250" s="51"/>
      <c r="K250" s="52"/>
      <c r="L250" s="117"/>
      <c r="M250" s="54"/>
      <c r="N250" s="54">
        <v>3576246</v>
      </c>
      <c r="O250" s="55">
        <f t="shared" si="19"/>
        <v>0</v>
      </c>
      <c r="P250" s="55">
        <f t="shared" si="20"/>
        <v>1846.9769195411798</v>
      </c>
      <c r="Q250" s="56" t="s">
        <v>2735</v>
      </c>
      <c r="R250" s="46"/>
      <c r="S250" s="46"/>
      <c r="T250" s="57"/>
      <c r="U250" s="16"/>
      <c r="V250" s="16"/>
    </row>
    <row r="251" spans="1:22" s="65" customFormat="1" ht="12.75">
      <c r="A251" s="45">
        <v>45</v>
      </c>
      <c r="B251" s="46" t="s">
        <v>2731</v>
      </c>
      <c r="C251" s="47" t="s">
        <v>965</v>
      </c>
      <c r="D251" s="45" t="s">
        <v>1405</v>
      </c>
      <c r="E251" s="48" t="s">
        <v>1874</v>
      </c>
      <c r="F251" s="48"/>
      <c r="G251" s="48"/>
      <c r="H251" s="49"/>
      <c r="I251" s="50">
        <v>30894</v>
      </c>
      <c r="J251" s="51"/>
      <c r="K251" s="52">
        <v>31797</v>
      </c>
      <c r="L251" s="53">
        <v>32612</v>
      </c>
      <c r="M251" s="54"/>
      <c r="N251" s="54"/>
      <c r="O251" s="55">
        <f t="shared" si="19"/>
        <v>0</v>
      </c>
      <c r="P251" s="55">
        <f t="shared" si="20"/>
        <v>0</v>
      </c>
      <c r="Q251" s="56"/>
      <c r="R251" s="46" t="s">
        <v>2520</v>
      </c>
      <c r="S251" s="46"/>
      <c r="T251" s="57"/>
      <c r="U251" s="16"/>
      <c r="V251" s="16"/>
    </row>
    <row r="252" spans="1:22" s="65" customFormat="1" ht="12.75">
      <c r="A252" s="45"/>
      <c r="B252" s="46" t="s">
        <v>1997</v>
      </c>
      <c r="C252" s="47"/>
      <c r="D252" s="45" t="s">
        <v>1405</v>
      </c>
      <c r="E252" s="46" t="s">
        <v>1998</v>
      </c>
      <c r="F252" s="48" t="s">
        <v>1999</v>
      </c>
      <c r="G252" s="48" t="s">
        <v>2555</v>
      </c>
      <c r="H252" s="49"/>
      <c r="I252" s="50"/>
      <c r="J252" s="51"/>
      <c r="K252" s="52"/>
      <c r="L252" s="117"/>
      <c r="M252" s="54">
        <v>15611237</v>
      </c>
      <c r="N252" s="54"/>
      <c r="O252" s="55">
        <f t="shared" si="19"/>
        <v>8062.531051971057</v>
      </c>
      <c r="P252" s="55">
        <f t="shared" si="20"/>
        <v>0</v>
      </c>
      <c r="Q252" s="56" t="s">
        <v>2735</v>
      </c>
      <c r="R252" s="46" t="s">
        <v>2732</v>
      </c>
      <c r="S252" s="46"/>
      <c r="T252" s="57"/>
      <c r="U252" s="16"/>
      <c r="V252" s="16"/>
    </row>
    <row r="253" spans="1:22" s="65" customFormat="1" ht="12.75">
      <c r="A253" s="118">
        <v>45</v>
      </c>
      <c r="B253" s="16" t="s">
        <v>2153</v>
      </c>
      <c r="C253" s="119" t="s">
        <v>723</v>
      </c>
      <c r="D253" s="118"/>
      <c r="E253" s="16"/>
      <c r="F253" s="34"/>
      <c r="G253" s="34" t="s">
        <v>2555</v>
      </c>
      <c r="H253" s="120"/>
      <c r="I253" s="31"/>
      <c r="J253" s="121"/>
      <c r="K253" s="122"/>
      <c r="L253" s="123"/>
      <c r="M253" s="124"/>
      <c r="N253" s="124"/>
      <c r="O253" s="103">
        <f t="shared" si="19"/>
        <v>0</v>
      </c>
      <c r="P253" s="103">
        <f t="shared" si="20"/>
        <v>0</v>
      </c>
      <c r="Q253" s="104"/>
      <c r="R253" s="16"/>
      <c r="S253" s="16"/>
      <c r="T253" s="33"/>
      <c r="U253" s="16"/>
      <c r="V253" s="16"/>
    </row>
    <row r="254" spans="1:22" s="65" customFormat="1" ht="12.75">
      <c r="A254" s="118">
        <v>45</v>
      </c>
      <c r="B254" s="16" t="s">
        <v>2733</v>
      </c>
      <c r="C254" s="119"/>
      <c r="D254" s="118"/>
      <c r="E254" s="16"/>
      <c r="F254" s="34" t="s">
        <v>1851</v>
      </c>
      <c r="G254" s="34" t="s">
        <v>2555</v>
      </c>
      <c r="H254" s="120"/>
      <c r="I254" s="31"/>
      <c r="J254" s="121"/>
      <c r="K254" s="122"/>
      <c r="L254" s="123"/>
      <c r="M254" s="124">
        <v>39918266</v>
      </c>
      <c r="N254" s="124"/>
      <c r="O254" s="103">
        <f t="shared" si="19"/>
        <v>20616.063875389278</v>
      </c>
      <c r="P254" s="103">
        <f t="shared" si="20"/>
        <v>0</v>
      </c>
      <c r="Q254" s="104" t="s">
        <v>2519</v>
      </c>
      <c r="R254" s="16" t="s">
        <v>1359</v>
      </c>
      <c r="S254" s="16"/>
      <c r="T254" s="33"/>
      <c r="U254" s="16"/>
      <c r="V254" s="16"/>
    </row>
    <row r="255" spans="1:22" ht="12.75">
      <c r="A255" s="45"/>
      <c r="B255" s="46"/>
      <c r="C255" s="47"/>
      <c r="D255" s="45"/>
      <c r="E255" s="46"/>
      <c r="F255" s="48"/>
      <c r="G255" s="48"/>
      <c r="H255" s="49"/>
      <c r="I255" s="50"/>
      <c r="J255" s="366" t="s">
        <v>2350</v>
      </c>
      <c r="K255" s="367"/>
      <c r="L255" s="368"/>
      <c r="M255" s="54"/>
      <c r="N255" s="54"/>
      <c r="O255" s="109">
        <f>SUM(O226:O254)</f>
        <v>226447.69221234645</v>
      </c>
      <c r="P255" s="109">
        <f>SUM(P226:P254)</f>
        <v>94480.83221864719</v>
      </c>
      <c r="Q255" s="56"/>
      <c r="R255" s="46"/>
      <c r="S255" s="46"/>
      <c r="T255" s="57"/>
      <c r="U255" s="16"/>
      <c r="V255" s="141"/>
    </row>
    <row r="256" spans="1:22" s="65" customFormat="1" ht="12.75">
      <c r="A256" s="45"/>
      <c r="B256" s="46"/>
      <c r="C256" s="47"/>
      <c r="D256" s="45"/>
      <c r="E256" s="46"/>
      <c r="F256" s="48"/>
      <c r="G256" s="48"/>
      <c r="H256" s="49"/>
      <c r="I256" s="50"/>
      <c r="J256" s="366"/>
      <c r="K256" s="367"/>
      <c r="L256" s="368"/>
      <c r="M256" s="54"/>
      <c r="N256" s="54"/>
      <c r="O256" s="55"/>
      <c r="P256" s="55"/>
      <c r="Q256" s="56"/>
      <c r="R256" s="46"/>
      <c r="S256" s="46"/>
      <c r="T256" s="57"/>
      <c r="U256" s="16"/>
      <c r="V256" s="16"/>
    </row>
    <row r="257" spans="1:22" s="65" customFormat="1" ht="12.75">
      <c r="A257" s="45"/>
      <c r="B257" s="110"/>
      <c r="C257" s="111" t="s">
        <v>752</v>
      </c>
      <c r="D257" s="140"/>
      <c r="E257" s="46"/>
      <c r="F257" s="48"/>
      <c r="G257" s="48"/>
      <c r="H257" s="49"/>
      <c r="I257" s="50"/>
      <c r="J257" s="369" t="s">
        <v>2356</v>
      </c>
      <c r="K257" s="370"/>
      <c r="L257" s="371"/>
      <c r="M257" s="54"/>
      <c r="N257" s="54"/>
      <c r="O257" s="372">
        <f>O255+P255</f>
        <v>320928.52443099365</v>
      </c>
      <c r="P257" s="373"/>
      <c r="Q257" s="56"/>
      <c r="R257" s="46"/>
      <c r="S257" s="46"/>
      <c r="T257" s="57"/>
      <c r="U257" s="16"/>
      <c r="V257" s="16"/>
    </row>
    <row r="258" spans="1:22" s="65" customFormat="1" ht="12.75">
      <c r="A258" s="45"/>
      <c r="B258" s="110"/>
      <c r="C258" s="111"/>
      <c r="D258" s="140"/>
      <c r="E258" s="46"/>
      <c r="F258" s="48"/>
      <c r="G258" s="48"/>
      <c r="H258" s="49"/>
      <c r="I258" s="50"/>
      <c r="J258" s="80"/>
      <c r="K258" s="81"/>
      <c r="L258" s="82"/>
      <c r="M258" s="54"/>
      <c r="N258" s="54"/>
      <c r="O258" s="115"/>
      <c r="P258" s="116"/>
      <c r="Q258" s="56"/>
      <c r="R258" s="46"/>
      <c r="S258" s="46"/>
      <c r="T258" s="57"/>
      <c r="U258" s="16"/>
      <c r="V258" s="16"/>
    </row>
    <row r="259" spans="1:22" s="65" customFormat="1" ht="12.75">
      <c r="A259" s="45">
        <v>48</v>
      </c>
      <c r="B259" s="46" t="s">
        <v>1214</v>
      </c>
      <c r="C259" s="47">
        <v>13278</v>
      </c>
      <c r="D259" s="45" t="s">
        <v>185</v>
      </c>
      <c r="E259" s="46" t="s">
        <v>1215</v>
      </c>
      <c r="F259" s="48" t="s">
        <v>1952</v>
      </c>
      <c r="G259" s="48" t="s">
        <v>2555</v>
      </c>
      <c r="H259" s="49">
        <v>29584</v>
      </c>
      <c r="I259" s="49" t="s">
        <v>2219</v>
      </c>
      <c r="J259" s="51">
        <v>5378</v>
      </c>
      <c r="K259" s="52">
        <v>31761</v>
      </c>
      <c r="L259" s="117" t="s">
        <v>1953</v>
      </c>
      <c r="M259" s="54">
        <v>77624604</v>
      </c>
      <c r="N259" s="54"/>
      <c r="O259" s="55">
        <f>M259/1936.27</f>
        <v>40089.76227488935</v>
      </c>
      <c r="P259" s="55">
        <f>N259/1936.27</f>
        <v>0</v>
      </c>
      <c r="Q259" s="56" t="s">
        <v>2578</v>
      </c>
      <c r="R259" s="46" t="s">
        <v>1954</v>
      </c>
      <c r="S259" s="46" t="s">
        <v>2520</v>
      </c>
      <c r="T259" s="57"/>
      <c r="U259" s="16"/>
      <c r="V259" s="16"/>
    </row>
    <row r="260" spans="1:22" s="65" customFormat="1" ht="12.75">
      <c r="A260" s="118">
        <v>48</v>
      </c>
      <c r="B260" s="16" t="s">
        <v>1955</v>
      </c>
      <c r="C260" s="119" t="s">
        <v>1956</v>
      </c>
      <c r="D260" s="118" t="s">
        <v>1405</v>
      </c>
      <c r="E260" s="16" t="s">
        <v>1957</v>
      </c>
      <c r="F260" s="34" t="s">
        <v>1958</v>
      </c>
      <c r="G260" s="34" t="s">
        <v>1959</v>
      </c>
      <c r="H260" s="120" t="s">
        <v>1803</v>
      </c>
      <c r="I260" s="31">
        <v>30764</v>
      </c>
      <c r="J260" s="121">
        <v>1557</v>
      </c>
      <c r="K260" s="122">
        <v>31761</v>
      </c>
      <c r="L260" s="123" t="s">
        <v>1953</v>
      </c>
      <c r="M260" s="124">
        <v>67706100</v>
      </c>
      <c r="N260" s="124">
        <v>5309799</v>
      </c>
      <c r="O260" s="103">
        <f>M260/1936.27</f>
        <v>34967.282455442684</v>
      </c>
      <c r="P260" s="103">
        <f>N260/1936.27</f>
        <v>2742.2823263284563</v>
      </c>
      <c r="Q260" s="104" t="s">
        <v>2519</v>
      </c>
      <c r="R260" s="16" t="s">
        <v>42</v>
      </c>
      <c r="S260" s="16"/>
      <c r="T260" s="33"/>
      <c r="U260" s="16"/>
      <c r="V260" s="16"/>
    </row>
    <row r="261" spans="1:22" s="65" customFormat="1" ht="12.75">
      <c r="A261" s="45">
        <v>48</v>
      </c>
      <c r="B261" s="46" t="s">
        <v>1960</v>
      </c>
      <c r="C261" s="47" t="s">
        <v>511</v>
      </c>
      <c r="D261" s="45" t="s">
        <v>1405</v>
      </c>
      <c r="E261" s="46" t="s">
        <v>512</v>
      </c>
      <c r="F261" s="48" t="s">
        <v>513</v>
      </c>
      <c r="G261" s="48" t="s">
        <v>2555</v>
      </c>
      <c r="H261" s="49" t="s">
        <v>2538</v>
      </c>
      <c r="I261" s="50">
        <v>30894</v>
      </c>
      <c r="J261" s="51">
        <v>4406</v>
      </c>
      <c r="K261" s="52">
        <v>31761</v>
      </c>
      <c r="L261" s="117" t="s">
        <v>1953</v>
      </c>
      <c r="M261" s="54">
        <v>51932270</v>
      </c>
      <c r="N261" s="54"/>
      <c r="O261" s="55">
        <f aca="true" t="shared" si="21" ref="O261:P264">M261/1936.27</f>
        <v>26820.779126877966</v>
      </c>
      <c r="P261" s="55">
        <f t="shared" si="21"/>
        <v>0</v>
      </c>
      <c r="Q261" s="56" t="s">
        <v>2578</v>
      </c>
      <c r="R261" s="46"/>
      <c r="S261" s="46" t="s">
        <v>2520</v>
      </c>
      <c r="T261" s="57"/>
      <c r="U261" s="16"/>
      <c r="V261" s="16"/>
    </row>
    <row r="262" spans="1:22" s="65" customFormat="1" ht="12.75">
      <c r="A262" s="45">
        <v>48</v>
      </c>
      <c r="B262" s="46" t="s">
        <v>514</v>
      </c>
      <c r="C262" s="47">
        <v>5409</v>
      </c>
      <c r="D262" s="45" t="s">
        <v>1405</v>
      </c>
      <c r="E262" s="46" t="s">
        <v>515</v>
      </c>
      <c r="F262" s="48" t="s">
        <v>516</v>
      </c>
      <c r="G262" s="48" t="s">
        <v>2555</v>
      </c>
      <c r="H262" s="49"/>
      <c r="I262" s="50">
        <v>30671</v>
      </c>
      <c r="J262" s="51">
        <v>6422</v>
      </c>
      <c r="K262" s="52">
        <v>31761</v>
      </c>
      <c r="L262" s="117" t="s">
        <v>1953</v>
      </c>
      <c r="M262" s="54">
        <v>86391123</v>
      </c>
      <c r="N262" s="54"/>
      <c r="O262" s="55">
        <f t="shared" si="21"/>
        <v>44617.29149343842</v>
      </c>
      <c r="P262" s="55">
        <f t="shared" si="21"/>
        <v>0</v>
      </c>
      <c r="Q262" s="56" t="s">
        <v>2519</v>
      </c>
      <c r="R262" s="46"/>
      <c r="S262" s="46" t="s">
        <v>2520</v>
      </c>
      <c r="T262" s="57"/>
      <c r="U262" s="16"/>
      <c r="V262" s="16"/>
    </row>
    <row r="263" spans="1:22" s="65" customFormat="1" ht="12.75">
      <c r="A263" s="45">
        <v>48</v>
      </c>
      <c r="B263" s="46" t="s">
        <v>517</v>
      </c>
      <c r="C263" s="47" t="s">
        <v>518</v>
      </c>
      <c r="D263" s="45" t="s">
        <v>1405</v>
      </c>
      <c r="E263" s="46" t="s">
        <v>1215</v>
      </c>
      <c r="F263" s="48" t="s">
        <v>519</v>
      </c>
      <c r="G263" s="48" t="s">
        <v>1527</v>
      </c>
      <c r="H263" s="49" t="s">
        <v>520</v>
      </c>
      <c r="I263" s="49" t="s">
        <v>1525</v>
      </c>
      <c r="J263" s="51">
        <v>4404</v>
      </c>
      <c r="K263" s="52">
        <v>31761</v>
      </c>
      <c r="L263" s="117"/>
      <c r="M263" s="54"/>
      <c r="N263" s="54">
        <v>7043486</v>
      </c>
      <c r="O263" s="55">
        <f t="shared" si="21"/>
        <v>0</v>
      </c>
      <c r="P263" s="55">
        <f t="shared" si="21"/>
        <v>3637.6569383402107</v>
      </c>
      <c r="Q263" s="56" t="s">
        <v>587</v>
      </c>
      <c r="R263" s="46" t="s">
        <v>521</v>
      </c>
      <c r="S263" s="46"/>
      <c r="T263" s="57"/>
      <c r="U263" s="16"/>
      <c r="V263" s="16"/>
    </row>
    <row r="264" spans="1:22" s="65" customFormat="1" ht="12.75">
      <c r="A264" s="118">
        <v>48</v>
      </c>
      <c r="B264" s="16" t="s">
        <v>522</v>
      </c>
      <c r="C264" s="119">
        <v>9858</v>
      </c>
      <c r="D264" s="118" t="s">
        <v>896</v>
      </c>
      <c r="E264" s="16" t="s">
        <v>523</v>
      </c>
      <c r="F264" s="34" t="s">
        <v>1877</v>
      </c>
      <c r="G264" s="34" t="s">
        <v>1910</v>
      </c>
      <c r="H264" s="120"/>
      <c r="I264" s="31"/>
      <c r="J264" s="121" t="s">
        <v>1783</v>
      </c>
      <c r="K264" s="122">
        <v>31761</v>
      </c>
      <c r="L264" s="123"/>
      <c r="M264" s="124">
        <v>6546535</v>
      </c>
      <c r="N264" s="124"/>
      <c r="O264" s="103">
        <f t="shared" si="21"/>
        <v>3381.0031658807916</v>
      </c>
      <c r="P264" s="103">
        <f t="shared" si="21"/>
        <v>0</v>
      </c>
      <c r="Q264" s="104" t="s">
        <v>2735</v>
      </c>
      <c r="R264" s="16" t="s">
        <v>524</v>
      </c>
      <c r="S264" s="16" t="s">
        <v>42</v>
      </c>
      <c r="T264" s="33"/>
      <c r="U264" s="16"/>
      <c r="V264" s="16"/>
    </row>
    <row r="265" spans="1:22" s="65" customFormat="1" ht="12.75">
      <c r="A265" s="45">
        <v>48</v>
      </c>
      <c r="B265" s="46" t="s">
        <v>525</v>
      </c>
      <c r="C265" s="47" t="s">
        <v>526</v>
      </c>
      <c r="D265" s="45" t="s">
        <v>1405</v>
      </c>
      <c r="E265" s="46" t="s">
        <v>527</v>
      </c>
      <c r="F265" s="48" t="s">
        <v>528</v>
      </c>
      <c r="G265" s="48" t="s">
        <v>2555</v>
      </c>
      <c r="H265" s="49"/>
      <c r="I265" s="50"/>
      <c r="J265" s="51" t="s">
        <v>1783</v>
      </c>
      <c r="K265" s="52">
        <v>31761</v>
      </c>
      <c r="L265" s="117"/>
      <c r="M265" s="54"/>
      <c r="N265" s="54">
        <v>10876182</v>
      </c>
      <c r="O265" s="55">
        <f aca="true" t="shared" si="22" ref="O265:P269">M265/1936.27</f>
        <v>0</v>
      </c>
      <c r="P265" s="55">
        <f t="shared" si="22"/>
        <v>5617.07922965289</v>
      </c>
      <c r="Q265" s="56" t="s">
        <v>2519</v>
      </c>
      <c r="R265" s="46" t="s">
        <v>529</v>
      </c>
      <c r="S265" s="46" t="s">
        <v>2520</v>
      </c>
      <c r="T265" s="57"/>
      <c r="U265" s="16"/>
      <c r="V265" s="16"/>
    </row>
    <row r="266" spans="1:22" s="65" customFormat="1" ht="12.75">
      <c r="A266" s="45">
        <v>48</v>
      </c>
      <c r="B266" s="46" t="s">
        <v>530</v>
      </c>
      <c r="C266" s="47" t="s">
        <v>531</v>
      </c>
      <c r="D266" s="45" t="s">
        <v>1405</v>
      </c>
      <c r="E266" s="46" t="s">
        <v>532</v>
      </c>
      <c r="F266" s="48" t="s">
        <v>533</v>
      </c>
      <c r="G266" s="48" t="s">
        <v>2555</v>
      </c>
      <c r="H266" s="49"/>
      <c r="I266" s="50">
        <v>30770</v>
      </c>
      <c r="J266" s="51">
        <v>1865</v>
      </c>
      <c r="K266" s="52">
        <v>31761</v>
      </c>
      <c r="L266" s="117"/>
      <c r="M266" s="54"/>
      <c r="N266" s="54">
        <v>14728275</v>
      </c>
      <c r="O266" s="55">
        <f t="shared" si="22"/>
        <v>0</v>
      </c>
      <c r="P266" s="55">
        <f t="shared" si="22"/>
        <v>7606.519235437207</v>
      </c>
      <c r="Q266" s="56" t="s">
        <v>1449</v>
      </c>
      <c r="R266" s="46" t="s">
        <v>534</v>
      </c>
      <c r="S266" s="46"/>
      <c r="T266" s="57"/>
      <c r="U266" s="16"/>
      <c r="V266" s="16"/>
    </row>
    <row r="267" spans="1:22" s="65" customFormat="1" ht="12.75">
      <c r="A267" s="45"/>
      <c r="B267" s="46" t="s">
        <v>2141</v>
      </c>
      <c r="C267" s="47">
        <v>13345</v>
      </c>
      <c r="D267" s="45" t="s">
        <v>1405</v>
      </c>
      <c r="E267" s="46" t="s">
        <v>2142</v>
      </c>
      <c r="F267" s="48" t="s">
        <v>2143</v>
      </c>
      <c r="G267" s="48" t="s">
        <v>2555</v>
      </c>
      <c r="H267" s="49"/>
      <c r="I267" s="50"/>
      <c r="J267" s="51"/>
      <c r="K267" s="52"/>
      <c r="L267" s="117"/>
      <c r="M267" s="54"/>
      <c r="N267" s="54"/>
      <c r="O267" s="55">
        <f t="shared" si="22"/>
        <v>0</v>
      </c>
      <c r="P267" s="55">
        <f t="shared" si="22"/>
        <v>0</v>
      </c>
      <c r="Q267" s="56"/>
      <c r="R267" s="46"/>
      <c r="S267" s="46"/>
      <c r="T267" s="57"/>
      <c r="U267" s="16"/>
      <c r="V267" s="16"/>
    </row>
    <row r="268" spans="1:22" ht="12.75">
      <c r="A268" s="45">
        <v>48</v>
      </c>
      <c r="B268" s="46" t="s">
        <v>2220</v>
      </c>
      <c r="C268" s="47">
        <v>8982</v>
      </c>
      <c r="D268" s="45" t="s">
        <v>1405</v>
      </c>
      <c r="E268" s="46" t="s">
        <v>1152</v>
      </c>
      <c r="F268" s="48" t="s">
        <v>1153</v>
      </c>
      <c r="G268" s="48" t="s">
        <v>1527</v>
      </c>
      <c r="H268" s="49"/>
      <c r="I268" s="50"/>
      <c r="J268" s="51" t="s">
        <v>1783</v>
      </c>
      <c r="K268" s="52"/>
      <c r="L268" s="117"/>
      <c r="M268" s="54"/>
      <c r="N268" s="54">
        <v>10022554</v>
      </c>
      <c r="O268" s="55">
        <f t="shared" si="22"/>
        <v>0</v>
      </c>
      <c r="P268" s="55">
        <f t="shared" si="22"/>
        <v>5176.217159796929</v>
      </c>
      <c r="Q268" s="56" t="s">
        <v>587</v>
      </c>
      <c r="R268" s="46"/>
      <c r="S268" s="46"/>
      <c r="T268" s="57"/>
      <c r="U268" s="16"/>
      <c r="V268" s="141"/>
    </row>
    <row r="269" spans="1:22" s="65" customFormat="1" ht="13.5" thickBot="1">
      <c r="A269" s="118">
        <v>48</v>
      </c>
      <c r="B269" s="16" t="s">
        <v>787</v>
      </c>
      <c r="C269" s="119">
        <v>7041</v>
      </c>
      <c r="D269" s="118" t="s">
        <v>1405</v>
      </c>
      <c r="E269" s="16" t="s">
        <v>868</v>
      </c>
      <c r="F269" s="34" t="s">
        <v>788</v>
      </c>
      <c r="G269" s="34" t="s">
        <v>2555</v>
      </c>
      <c r="H269" s="120"/>
      <c r="I269" s="31">
        <v>30769</v>
      </c>
      <c r="J269" s="121">
        <v>1865</v>
      </c>
      <c r="K269" s="122"/>
      <c r="L269" s="123"/>
      <c r="M269" s="124"/>
      <c r="N269" s="124">
        <v>6011481</v>
      </c>
      <c r="O269" s="169">
        <f t="shared" si="22"/>
        <v>0</v>
      </c>
      <c r="P269" s="169">
        <f t="shared" si="22"/>
        <v>3104.670836195365</v>
      </c>
      <c r="Q269" s="104" t="s">
        <v>2735</v>
      </c>
      <c r="R269" s="16"/>
      <c r="S269" s="16"/>
      <c r="T269" s="33"/>
      <c r="U269" s="170"/>
      <c r="V269" s="16"/>
    </row>
    <row r="270" spans="1:22" s="65" customFormat="1" ht="13.5" thickTop="1">
      <c r="A270" s="45"/>
      <c r="B270" s="46"/>
      <c r="C270" s="47"/>
      <c r="D270" s="45"/>
      <c r="E270" s="46"/>
      <c r="F270" s="48"/>
      <c r="G270" s="48"/>
      <c r="H270" s="49"/>
      <c r="I270" s="50"/>
      <c r="J270" s="366" t="s">
        <v>2350</v>
      </c>
      <c r="K270" s="367"/>
      <c r="L270" s="368"/>
      <c r="M270" s="54"/>
      <c r="N270" s="54"/>
      <c r="O270" s="109">
        <f>SUM(O259:O269)</f>
        <v>149876.1185165292</v>
      </c>
      <c r="P270" s="109">
        <f>SUM(P259:P269)</f>
        <v>27884.425725751054</v>
      </c>
      <c r="Q270" s="56"/>
      <c r="R270" s="46"/>
      <c r="S270" s="46"/>
      <c r="T270" s="57"/>
      <c r="U270" s="16"/>
      <c r="V270" s="16"/>
    </row>
    <row r="271" spans="1:22" s="65" customFormat="1" ht="12.75">
      <c r="A271" s="45"/>
      <c r="B271" s="46"/>
      <c r="C271" s="47"/>
      <c r="D271" s="45"/>
      <c r="E271" s="46"/>
      <c r="F271" s="48"/>
      <c r="G271" s="48"/>
      <c r="H271" s="49"/>
      <c r="I271" s="50"/>
      <c r="J271" s="366"/>
      <c r="K271" s="367"/>
      <c r="L271" s="368"/>
      <c r="M271" s="54"/>
      <c r="N271" s="54"/>
      <c r="O271" s="55"/>
      <c r="P271" s="55"/>
      <c r="Q271" s="56"/>
      <c r="R271" s="46"/>
      <c r="S271" s="46"/>
      <c r="T271" s="57"/>
      <c r="U271" s="16"/>
      <c r="V271" s="16"/>
    </row>
    <row r="272" spans="1:22" s="171" customFormat="1" ht="12.75">
      <c r="A272" s="45"/>
      <c r="B272" s="110"/>
      <c r="C272" s="111" t="s">
        <v>754</v>
      </c>
      <c r="D272" s="140"/>
      <c r="E272" s="46"/>
      <c r="F272" s="48"/>
      <c r="G272" s="48"/>
      <c r="H272" s="49"/>
      <c r="I272" s="50"/>
      <c r="J272" s="369" t="s">
        <v>2368</v>
      </c>
      <c r="K272" s="370"/>
      <c r="L272" s="371"/>
      <c r="M272" s="54"/>
      <c r="N272" s="54"/>
      <c r="O272" s="372">
        <f>O270+P270</f>
        <v>177760.54424228027</v>
      </c>
      <c r="P272" s="373"/>
      <c r="Q272" s="56"/>
      <c r="R272" s="46"/>
      <c r="S272" s="46"/>
      <c r="T272" s="57"/>
      <c r="U272" s="16"/>
      <c r="V272" s="133"/>
    </row>
    <row r="273" spans="1:22" s="65" customFormat="1" ht="12.75">
      <c r="A273" s="45">
        <v>67</v>
      </c>
      <c r="B273" s="46" t="s">
        <v>2328</v>
      </c>
      <c r="C273" s="47">
        <v>13581</v>
      </c>
      <c r="D273" s="45" t="s">
        <v>1405</v>
      </c>
      <c r="E273" s="46" t="s">
        <v>2329</v>
      </c>
      <c r="F273" s="48" t="s">
        <v>2330</v>
      </c>
      <c r="G273" s="48" t="s">
        <v>2555</v>
      </c>
      <c r="H273" s="49" t="s">
        <v>1416</v>
      </c>
      <c r="I273" s="50"/>
      <c r="J273" s="51"/>
      <c r="K273" s="52"/>
      <c r="L273" s="117"/>
      <c r="M273" s="54"/>
      <c r="N273" s="54"/>
      <c r="O273" s="55">
        <v>14892.7</v>
      </c>
      <c r="P273" s="55">
        <f aca="true" t="shared" si="23" ref="P273:P285">N273/1936.27</f>
        <v>0</v>
      </c>
      <c r="Q273" s="56" t="s">
        <v>2577</v>
      </c>
      <c r="R273" s="46" t="s">
        <v>2520</v>
      </c>
      <c r="S273" s="46"/>
      <c r="T273" s="57"/>
      <c r="U273" s="16"/>
      <c r="V273" s="16"/>
    </row>
    <row r="274" spans="1:22" s="65" customFormat="1" ht="12.75">
      <c r="A274" s="45">
        <v>67</v>
      </c>
      <c r="B274" s="46" t="s">
        <v>1609</v>
      </c>
      <c r="C274" s="47">
        <v>4333</v>
      </c>
      <c r="D274" s="45" t="s">
        <v>1405</v>
      </c>
      <c r="E274" s="46"/>
      <c r="F274" s="48" t="s">
        <v>2175</v>
      </c>
      <c r="G274" s="48" t="s">
        <v>1484</v>
      </c>
      <c r="H274" s="49"/>
      <c r="I274" s="50">
        <v>30894</v>
      </c>
      <c r="J274" s="51">
        <v>4407</v>
      </c>
      <c r="K274" s="52"/>
      <c r="L274" s="117"/>
      <c r="M274" s="54"/>
      <c r="N274" s="54"/>
      <c r="O274" s="55">
        <v>20931.48</v>
      </c>
      <c r="P274" s="55">
        <f t="shared" si="23"/>
        <v>0</v>
      </c>
      <c r="Q274" s="56" t="s">
        <v>2519</v>
      </c>
      <c r="R274" s="46"/>
      <c r="S274" s="46"/>
      <c r="T274" s="57"/>
      <c r="U274" s="16"/>
      <c r="V274" s="16"/>
    </row>
    <row r="275" spans="1:22" s="65" customFormat="1" ht="12.75">
      <c r="A275" s="45">
        <v>67</v>
      </c>
      <c r="B275" s="46" t="s">
        <v>2180</v>
      </c>
      <c r="C275" s="47">
        <v>14020</v>
      </c>
      <c r="D275" s="45" t="s">
        <v>1405</v>
      </c>
      <c r="E275" s="46" t="s">
        <v>2181</v>
      </c>
      <c r="F275" s="48"/>
      <c r="G275" s="48"/>
      <c r="H275" s="49"/>
      <c r="I275" s="50"/>
      <c r="J275" s="51"/>
      <c r="K275" s="52"/>
      <c r="L275" s="117"/>
      <c r="M275" s="54"/>
      <c r="N275" s="54"/>
      <c r="O275" s="55">
        <f>M275/1936.27</f>
        <v>0</v>
      </c>
      <c r="P275" s="55">
        <f t="shared" si="23"/>
        <v>0</v>
      </c>
      <c r="Q275" s="56" t="s">
        <v>2553</v>
      </c>
      <c r="R275" s="46" t="s">
        <v>2182</v>
      </c>
      <c r="S275" s="46"/>
      <c r="T275" s="57"/>
      <c r="U275" s="16"/>
      <c r="V275" s="16"/>
    </row>
    <row r="276" spans="1:22" s="65" customFormat="1" ht="12.75">
      <c r="A276" s="45">
        <v>67</v>
      </c>
      <c r="B276" s="46" t="s">
        <v>2331</v>
      </c>
      <c r="C276" s="47">
        <v>16849</v>
      </c>
      <c r="D276" s="45" t="s">
        <v>1405</v>
      </c>
      <c r="E276" s="46" t="s">
        <v>2332</v>
      </c>
      <c r="F276" s="48" t="s">
        <v>2179</v>
      </c>
      <c r="G276" s="48" t="s">
        <v>2555</v>
      </c>
      <c r="H276" s="49"/>
      <c r="I276" s="50"/>
      <c r="J276" s="51"/>
      <c r="K276" s="52"/>
      <c r="L276" s="117"/>
      <c r="M276" s="54"/>
      <c r="N276" s="54"/>
      <c r="O276" s="55">
        <v>17876.64</v>
      </c>
      <c r="P276" s="55">
        <f t="shared" si="23"/>
        <v>0</v>
      </c>
      <c r="Q276" s="56" t="s">
        <v>2735</v>
      </c>
      <c r="R276" s="46" t="s">
        <v>42</v>
      </c>
      <c r="S276" s="46"/>
      <c r="T276" s="57"/>
      <c r="U276" s="16"/>
      <c r="V276" s="16"/>
    </row>
    <row r="277" spans="1:22" s="65" customFormat="1" ht="12.75">
      <c r="A277" s="118">
        <v>67</v>
      </c>
      <c r="B277" s="16" t="s">
        <v>908</v>
      </c>
      <c r="C277" s="119">
        <v>3934</v>
      </c>
      <c r="D277" s="118" t="s">
        <v>1405</v>
      </c>
      <c r="E277" s="16" t="s">
        <v>2333</v>
      </c>
      <c r="F277" s="34" t="s">
        <v>2333</v>
      </c>
      <c r="G277" s="34" t="s">
        <v>2555</v>
      </c>
      <c r="H277" s="120"/>
      <c r="I277" s="31"/>
      <c r="J277" s="121"/>
      <c r="K277" s="122"/>
      <c r="L277" s="123"/>
      <c r="M277" s="124"/>
      <c r="N277" s="124"/>
      <c r="O277" s="103">
        <v>28631.1</v>
      </c>
      <c r="P277" s="103">
        <f t="shared" si="23"/>
        <v>0</v>
      </c>
      <c r="Q277" s="104" t="s">
        <v>2735</v>
      </c>
      <c r="R277" s="16" t="s">
        <v>2741</v>
      </c>
      <c r="S277" s="16"/>
      <c r="T277" s="33"/>
      <c r="U277" s="16"/>
      <c r="V277" s="16"/>
    </row>
    <row r="278" spans="1:22" s="65" customFormat="1" ht="12.75">
      <c r="A278" s="118">
        <v>67</v>
      </c>
      <c r="B278" s="16" t="s">
        <v>2335</v>
      </c>
      <c r="C278" s="119">
        <v>13418</v>
      </c>
      <c r="D278" s="118" t="s">
        <v>1405</v>
      </c>
      <c r="E278" s="16" t="s">
        <v>2336</v>
      </c>
      <c r="F278" s="34" t="s">
        <v>2337</v>
      </c>
      <c r="G278" s="34" t="s">
        <v>2555</v>
      </c>
      <c r="H278" s="120">
        <v>29363</v>
      </c>
      <c r="I278" s="31"/>
      <c r="J278" s="121"/>
      <c r="K278" s="122"/>
      <c r="L278" s="123"/>
      <c r="M278" s="124"/>
      <c r="N278" s="124"/>
      <c r="O278" s="103">
        <v>25228.92</v>
      </c>
      <c r="P278" s="103">
        <f t="shared" si="23"/>
        <v>0</v>
      </c>
      <c r="Q278" s="104" t="s">
        <v>2578</v>
      </c>
      <c r="R278" s="16" t="s">
        <v>2334</v>
      </c>
      <c r="S278" s="16" t="s">
        <v>42</v>
      </c>
      <c r="T278" s="33"/>
      <c r="U278" s="16"/>
      <c r="V278" s="16"/>
    </row>
    <row r="279" spans="1:22" s="65" customFormat="1" ht="12.75">
      <c r="A279" s="45">
        <v>67</v>
      </c>
      <c r="B279" s="46" t="s">
        <v>1239</v>
      </c>
      <c r="C279" s="47">
        <v>12577</v>
      </c>
      <c r="D279" s="45" t="s">
        <v>1405</v>
      </c>
      <c r="E279" s="46" t="s">
        <v>2338</v>
      </c>
      <c r="F279" s="48" t="s">
        <v>2339</v>
      </c>
      <c r="G279" s="48" t="s">
        <v>2301</v>
      </c>
      <c r="H279" s="49"/>
      <c r="I279" s="50"/>
      <c r="J279" s="51"/>
      <c r="K279" s="52"/>
      <c r="L279" s="117"/>
      <c r="M279" s="54"/>
      <c r="N279" s="54"/>
      <c r="O279" s="55">
        <v>35726.12</v>
      </c>
      <c r="P279" s="55">
        <f t="shared" si="23"/>
        <v>0</v>
      </c>
      <c r="Q279" s="56" t="s">
        <v>2735</v>
      </c>
      <c r="R279" s="46" t="s">
        <v>2334</v>
      </c>
      <c r="S279" s="46" t="s">
        <v>42</v>
      </c>
      <c r="T279" s="57"/>
      <c r="U279" s="16"/>
      <c r="V279" s="16"/>
    </row>
    <row r="280" spans="1:22" s="65" customFormat="1" ht="12.75">
      <c r="A280" s="45">
        <v>67</v>
      </c>
      <c r="B280" s="46" t="s">
        <v>2340</v>
      </c>
      <c r="C280" s="47">
        <v>11901</v>
      </c>
      <c r="D280" s="45" t="s">
        <v>1405</v>
      </c>
      <c r="E280" s="46" t="s">
        <v>2341</v>
      </c>
      <c r="F280" s="48" t="s">
        <v>2341</v>
      </c>
      <c r="G280" s="48" t="s">
        <v>1624</v>
      </c>
      <c r="H280" s="49"/>
      <c r="I280" s="50"/>
      <c r="J280" s="51"/>
      <c r="K280" s="52"/>
      <c r="L280" s="117"/>
      <c r="M280" s="54">
        <v>0</v>
      </c>
      <c r="N280" s="54">
        <v>0</v>
      </c>
      <c r="O280" s="55">
        <v>30382.95</v>
      </c>
      <c r="P280" s="55">
        <f t="shared" si="23"/>
        <v>0</v>
      </c>
      <c r="Q280" s="56" t="s">
        <v>2519</v>
      </c>
      <c r="R280" s="46" t="s">
        <v>2342</v>
      </c>
      <c r="S280" s="46" t="s">
        <v>42</v>
      </c>
      <c r="T280" s="57"/>
      <c r="U280" s="16"/>
      <c r="V280" s="16"/>
    </row>
    <row r="281" spans="1:22" s="185" customFormat="1" ht="12.75">
      <c r="A281" s="172">
        <v>67</v>
      </c>
      <c r="B281" s="173" t="s">
        <v>2343</v>
      </c>
      <c r="C281" s="174">
        <v>15987</v>
      </c>
      <c r="D281" s="172" t="s">
        <v>1405</v>
      </c>
      <c r="E281" s="173" t="s">
        <v>2344</v>
      </c>
      <c r="F281" s="175" t="s">
        <v>2345</v>
      </c>
      <c r="G281" s="175" t="s">
        <v>2555</v>
      </c>
      <c r="H281" s="176">
        <v>33015</v>
      </c>
      <c r="I281" s="177"/>
      <c r="J281" s="178"/>
      <c r="K281" s="179"/>
      <c r="L281" s="180"/>
      <c r="M281" s="181"/>
      <c r="N281" s="181"/>
      <c r="O281" s="182">
        <v>19332.87</v>
      </c>
      <c r="P281" s="182">
        <f t="shared" si="23"/>
        <v>0</v>
      </c>
      <c r="Q281" s="183" t="s">
        <v>2519</v>
      </c>
      <c r="R281" s="173" t="s">
        <v>1236</v>
      </c>
      <c r="S281" s="173"/>
      <c r="T281" s="184"/>
      <c r="U281" s="173"/>
      <c r="V281" s="173"/>
    </row>
    <row r="282" spans="1:22" s="65" customFormat="1" ht="12.75">
      <c r="A282" s="45">
        <v>67</v>
      </c>
      <c r="B282" s="46" t="s">
        <v>2346</v>
      </c>
      <c r="C282" s="47">
        <v>25165</v>
      </c>
      <c r="D282" s="45" t="s">
        <v>1405</v>
      </c>
      <c r="E282" s="46" t="s">
        <v>2347</v>
      </c>
      <c r="F282" s="48" t="s">
        <v>2347</v>
      </c>
      <c r="G282" s="48" t="s">
        <v>2555</v>
      </c>
      <c r="H282" s="49"/>
      <c r="I282" s="50"/>
      <c r="J282" s="51"/>
      <c r="K282" s="52"/>
      <c r="L282" s="117"/>
      <c r="M282" s="54"/>
      <c r="N282" s="54"/>
      <c r="O282" s="55">
        <v>44968.42</v>
      </c>
      <c r="P282" s="55">
        <f t="shared" si="23"/>
        <v>0</v>
      </c>
      <c r="Q282" s="56" t="s">
        <v>2519</v>
      </c>
      <c r="R282" s="46"/>
      <c r="S282" s="46"/>
      <c r="T282" s="57"/>
      <c r="U282" s="16"/>
      <c r="V282" s="16"/>
    </row>
    <row r="283" spans="1:22" s="65" customFormat="1" ht="12.75">
      <c r="A283" s="45">
        <v>67</v>
      </c>
      <c r="B283" s="46" t="s">
        <v>2164</v>
      </c>
      <c r="C283" s="47">
        <v>20626</v>
      </c>
      <c r="D283" s="45" t="s">
        <v>1405</v>
      </c>
      <c r="E283" s="46" t="s">
        <v>2165</v>
      </c>
      <c r="F283" s="48" t="s">
        <v>2166</v>
      </c>
      <c r="G283" s="48" t="s">
        <v>2168</v>
      </c>
      <c r="H283" s="49"/>
      <c r="I283" s="50">
        <v>30677</v>
      </c>
      <c r="J283" s="51">
        <v>6509</v>
      </c>
      <c r="K283" s="52"/>
      <c r="L283" s="117"/>
      <c r="M283" s="54"/>
      <c r="N283" s="54"/>
      <c r="O283" s="55">
        <v>8223.03</v>
      </c>
      <c r="P283" s="55">
        <f t="shared" si="23"/>
        <v>0</v>
      </c>
      <c r="Q283" s="56" t="s">
        <v>587</v>
      </c>
      <c r="R283" s="46"/>
      <c r="S283" s="46"/>
      <c r="T283" s="57"/>
      <c r="U283" s="16"/>
      <c r="V283" s="16"/>
    </row>
    <row r="284" spans="1:22" s="65" customFormat="1" ht="12.75">
      <c r="A284" s="45">
        <v>67</v>
      </c>
      <c r="B284" s="46" t="s">
        <v>2169</v>
      </c>
      <c r="C284" s="47">
        <v>16099</v>
      </c>
      <c r="D284" s="45" t="s">
        <v>1405</v>
      </c>
      <c r="E284" s="46" t="s">
        <v>2170</v>
      </c>
      <c r="F284" s="48" t="s">
        <v>2171</v>
      </c>
      <c r="G284" s="48" t="s">
        <v>2555</v>
      </c>
      <c r="H284" s="49"/>
      <c r="I284" s="50">
        <v>30894</v>
      </c>
      <c r="J284" s="51">
        <v>4408</v>
      </c>
      <c r="K284" s="52"/>
      <c r="L284" s="117"/>
      <c r="M284" s="54"/>
      <c r="N284" s="54"/>
      <c r="O284" s="55">
        <v>21046.81</v>
      </c>
      <c r="P284" s="55">
        <f t="shared" si="23"/>
        <v>0</v>
      </c>
      <c r="Q284" s="56" t="s">
        <v>2519</v>
      </c>
      <c r="R284" s="46"/>
      <c r="S284" s="46"/>
      <c r="T284" s="57"/>
      <c r="U284" s="16"/>
      <c r="V284" s="16"/>
    </row>
    <row r="285" spans="1:22" s="65" customFormat="1" ht="12.75">
      <c r="A285" s="45">
        <v>67</v>
      </c>
      <c r="B285" s="46" t="s">
        <v>2172</v>
      </c>
      <c r="C285" s="47">
        <v>4304</v>
      </c>
      <c r="D285" s="45" t="s">
        <v>1407</v>
      </c>
      <c r="E285" s="46" t="s">
        <v>2173</v>
      </c>
      <c r="F285" s="48" t="s">
        <v>2174</v>
      </c>
      <c r="G285" s="48" t="s">
        <v>1624</v>
      </c>
      <c r="H285" s="49"/>
      <c r="I285" s="50">
        <v>30761</v>
      </c>
      <c r="J285" s="51">
        <v>1480</v>
      </c>
      <c r="K285" s="52"/>
      <c r="L285" s="117"/>
      <c r="M285" s="54">
        <v>0</v>
      </c>
      <c r="N285" s="54">
        <v>0</v>
      </c>
      <c r="O285" s="55">
        <v>29492.27</v>
      </c>
      <c r="P285" s="55">
        <f t="shared" si="23"/>
        <v>0</v>
      </c>
      <c r="Q285" s="56" t="s">
        <v>2735</v>
      </c>
      <c r="R285" s="46" t="s">
        <v>2741</v>
      </c>
      <c r="S285" s="46"/>
      <c r="T285" s="57"/>
      <c r="U285" s="16"/>
      <c r="V285" s="16"/>
    </row>
    <row r="286" spans="1:22" s="65" customFormat="1" ht="12.75">
      <c r="A286" s="45">
        <v>67</v>
      </c>
      <c r="B286" s="46" t="s">
        <v>651</v>
      </c>
      <c r="C286" s="47">
        <v>12854</v>
      </c>
      <c r="D286" s="45" t="s">
        <v>1405</v>
      </c>
      <c r="E286" s="46" t="s">
        <v>652</v>
      </c>
      <c r="F286" s="48" t="s">
        <v>653</v>
      </c>
      <c r="G286" s="48" t="s">
        <v>654</v>
      </c>
      <c r="H286" s="49"/>
      <c r="I286" s="50"/>
      <c r="J286" s="51"/>
      <c r="K286" s="52"/>
      <c r="L286" s="117"/>
      <c r="M286" s="54"/>
      <c r="N286" s="54"/>
      <c r="O286" s="55"/>
      <c r="P286" s="55"/>
      <c r="Q286" s="56" t="s">
        <v>587</v>
      </c>
      <c r="R286" s="46"/>
      <c r="S286" s="46"/>
      <c r="T286" s="57"/>
      <c r="U286" s="16"/>
      <c r="V286" s="16"/>
    </row>
    <row r="287" spans="1:22" s="65" customFormat="1" ht="12.75">
      <c r="A287" s="45">
        <v>67</v>
      </c>
      <c r="B287" s="46" t="s">
        <v>2176</v>
      </c>
      <c r="C287" s="47">
        <v>7538</v>
      </c>
      <c r="D287" s="45" t="s">
        <v>1405</v>
      </c>
      <c r="E287" s="46" t="s">
        <v>2177</v>
      </c>
      <c r="F287" s="48" t="s">
        <v>2178</v>
      </c>
      <c r="G287" s="48" t="s">
        <v>2555</v>
      </c>
      <c r="H287" s="49"/>
      <c r="I287" s="50">
        <v>30894</v>
      </c>
      <c r="J287" s="51">
        <v>4407</v>
      </c>
      <c r="K287" s="52"/>
      <c r="L287" s="117"/>
      <c r="M287" s="54"/>
      <c r="N287" s="54"/>
      <c r="O287" s="55">
        <v>54414.93</v>
      </c>
      <c r="P287" s="55">
        <f>N287/1936.27</f>
        <v>0</v>
      </c>
      <c r="Q287" s="56" t="s">
        <v>2519</v>
      </c>
      <c r="R287" s="46"/>
      <c r="S287" s="46"/>
      <c r="T287" s="57"/>
      <c r="U287" s="16"/>
      <c r="V287" s="16"/>
    </row>
    <row r="288" spans="1:22" s="65" customFormat="1" ht="12.75">
      <c r="A288" s="45">
        <v>67</v>
      </c>
      <c r="B288" s="46" t="s">
        <v>2690</v>
      </c>
      <c r="C288" s="47">
        <v>12014</v>
      </c>
      <c r="D288" s="45" t="s">
        <v>1405</v>
      </c>
      <c r="E288" s="46" t="s">
        <v>2183</v>
      </c>
      <c r="F288" s="48" t="s">
        <v>2184</v>
      </c>
      <c r="G288" s="48" t="s">
        <v>2555</v>
      </c>
      <c r="H288" s="49"/>
      <c r="I288" s="50"/>
      <c r="J288" s="51"/>
      <c r="K288" s="52"/>
      <c r="L288" s="117"/>
      <c r="M288" s="54">
        <v>0</v>
      </c>
      <c r="N288" s="54">
        <v>0</v>
      </c>
      <c r="O288" s="55">
        <v>40115.27</v>
      </c>
      <c r="P288" s="55">
        <v>24039.52</v>
      </c>
      <c r="Q288" s="56" t="s">
        <v>2519</v>
      </c>
      <c r="R288" s="46"/>
      <c r="S288" s="46"/>
      <c r="T288" s="57"/>
      <c r="U288" s="16"/>
      <c r="V288" s="16"/>
    </row>
    <row r="289" spans="1:22" s="65" customFormat="1" ht="13.5" thickBot="1">
      <c r="A289" s="45">
        <v>67</v>
      </c>
      <c r="B289" s="46" t="s">
        <v>2693</v>
      </c>
      <c r="C289" s="47">
        <v>11869</v>
      </c>
      <c r="D289" s="45" t="s">
        <v>1405</v>
      </c>
      <c r="E289" s="46" t="s">
        <v>1498</v>
      </c>
      <c r="F289" s="48" t="s">
        <v>1499</v>
      </c>
      <c r="G289" s="48" t="s">
        <v>2555</v>
      </c>
      <c r="H289" s="49"/>
      <c r="I289" s="50"/>
      <c r="J289" s="51"/>
      <c r="K289" s="52"/>
      <c r="L289" s="117"/>
      <c r="M289" s="54"/>
      <c r="N289" s="54"/>
      <c r="O289" s="63">
        <v>40415.85</v>
      </c>
      <c r="P289" s="63">
        <f>N289/1936.27</f>
        <v>0</v>
      </c>
      <c r="Q289" s="56" t="s">
        <v>2519</v>
      </c>
      <c r="R289" s="46"/>
      <c r="S289" s="46" t="s">
        <v>2520</v>
      </c>
      <c r="T289" s="57"/>
      <c r="U289" s="16"/>
      <c r="V289" s="16"/>
    </row>
    <row r="290" spans="1:22" s="65" customFormat="1" ht="13.5" thickTop="1">
      <c r="A290" s="45"/>
      <c r="B290" s="46"/>
      <c r="C290" s="47"/>
      <c r="D290" s="45"/>
      <c r="E290" s="46"/>
      <c r="F290" s="48"/>
      <c r="G290" s="48"/>
      <c r="H290" s="49"/>
      <c r="I290" s="50"/>
      <c r="J290" s="366" t="s">
        <v>2350</v>
      </c>
      <c r="K290" s="367"/>
      <c r="L290" s="368"/>
      <c r="M290" s="54"/>
      <c r="N290" s="54"/>
      <c r="O290" s="109">
        <f>SUM(O273:O289)</f>
        <v>431679.36000000004</v>
      </c>
      <c r="P290" s="109">
        <f>SUM(P273:P289)</f>
        <v>24039.52</v>
      </c>
      <c r="Q290" s="56"/>
      <c r="R290" s="46"/>
      <c r="S290" s="46"/>
      <c r="T290" s="57"/>
      <c r="U290" s="16"/>
      <c r="V290" s="16"/>
    </row>
    <row r="291" spans="1:22" s="65" customFormat="1" ht="12.75">
      <c r="A291" s="45"/>
      <c r="B291" s="46"/>
      <c r="C291" s="47"/>
      <c r="D291" s="45"/>
      <c r="E291" s="46"/>
      <c r="F291" s="48"/>
      <c r="G291" s="48"/>
      <c r="H291" s="49"/>
      <c r="I291" s="50"/>
      <c r="J291" s="366"/>
      <c r="K291" s="367"/>
      <c r="L291" s="368"/>
      <c r="M291" s="54"/>
      <c r="N291" s="54"/>
      <c r="O291" s="55"/>
      <c r="P291" s="55"/>
      <c r="Q291" s="56"/>
      <c r="R291" s="46"/>
      <c r="S291" s="46"/>
      <c r="T291" s="57"/>
      <c r="U291" s="16"/>
      <c r="V291" s="16"/>
    </row>
    <row r="292" spans="1:22" s="65" customFormat="1" ht="12.75">
      <c r="A292" s="45"/>
      <c r="B292" s="110"/>
      <c r="C292" s="111"/>
      <c r="D292" s="79" t="s">
        <v>2484</v>
      </c>
      <c r="E292" s="46"/>
      <c r="F292" s="48"/>
      <c r="G292" s="48"/>
      <c r="H292" s="49"/>
      <c r="I292" s="50"/>
      <c r="J292" s="369" t="s">
        <v>2432</v>
      </c>
      <c r="K292" s="370"/>
      <c r="L292" s="371"/>
      <c r="M292" s="54"/>
      <c r="N292" s="54"/>
      <c r="O292" s="372">
        <f>O290+P290</f>
        <v>455718.88000000006</v>
      </c>
      <c r="P292" s="373"/>
      <c r="Q292" s="56"/>
      <c r="R292" s="46"/>
      <c r="S292" s="46"/>
      <c r="T292" s="57"/>
      <c r="U292" s="16"/>
      <c r="V292" s="16"/>
    </row>
    <row r="293" spans="1:22" s="65" customFormat="1" ht="12.75">
      <c r="A293" s="155"/>
      <c r="B293" s="260"/>
      <c r="C293" s="261"/>
      <c r="D293" s="365"/>
      <c r="E293" s="156"/>
      <c r="F293" s="158"/>
      <c r="G293" s="158"/>
      <c r="H293" s="159"/>
      <c r="I293" s="160"/>
      <c r="J293" s="265"/>
      <c r="K293" s="266"/>
      <c r="L293" s="267"/>
      <c r="M293" s="164"/>
      <c r="N293" s="164"/>
      <c r="O293" s="269"/>
      <c r="P293" s="270"/>
      <c r="Q293" s="257"/>
      <c r="R293" s="156"/>
      <c r="S293" s="156"/>
      <c r="T293" s="166"/>
      <c r="U293" s="16"/>
      <c r="V293" s="16"/>
    </row>
    <row r="294" spans="1:22" s="65" customFormat="1" ht="12.75">
      <c r="A294" s="155">
        <v>58</v>
      </c>
      <c r="B294" s="156" t="s">
        <v>497</v>
      </c>
      <c r="C294" s="157" t="s">
        <v>1008</v>
      </c>
      <c r="D294" s="155" t="s">
        <v>1405</v>
      </c>
      <c r="E294" s="186" t="s">
        <v>1148</v>
      </c>
      <c r="F294" s="158" t="s">
        <v>771</v>
      </c>
      <c r="G294" s="158" t="s">
        <v>1908</v>
      </c>
      <c r="H294" s="159"/>
      <c r="I294" s="160">
        <v>30894</v>
      </c>
      <c r="J294" s="161"/>
      <c r="K294" s="162">
        <v>31412</v>
      </c>
      <c r="L294" s="160">
        <v>32226</v>
      </c>
      <c r="M294" s="164">
        <v>57482772</v>
      </c>
      <c r="N294" s="164">
        <v>3752559</v>
      </c>
      <c r="O294" s="109">
        <f aca="true" t="shared" si="24" ref="O294:P299">M294/1936.27</f>
        <v>29687.374178187958</v>
      </c>
      <c r="P294" s="109">
        <f t="shared" si="24"/>
        <v>1938.0349847903444</v>
      </c>
      <c r="Q294" s="165" t="s">
        <v>2519</v>
      </c>
      <c r="R294" s="156" t="s">
        <v>1147</v>
      </c>
      <c r="S294" s="156" t="s">
        <v>2520</v>
      </c>
      <c r="T294" s="166"/>
      <c r="U294" s="16"/>
      <c r="V294" s="16"/>
    </row>
    <row r="295" spans="1:22" s="65" customFormat="1" ht="12.75">
      <c r="A295" s="45">
        <v>58</v>
      </c>
      <c r="B295" s="46" t="s">
        <v>498</v>
      </c>
      <c r="C295" s="47" t="s">
        <v>2411</v>
      </c>
      <c r="D295" s="45" t="s">
        <v>1405</v>
      </c>
      <c r="E295" s="46" t="s">
        <v>1144</v>
      </c>
      <c r="F295" s="48" t="s">
        <v>1633</v>
      </c>
      <c r="G295" s="48" t="s">
        <v>1908</v>
      </c>
      <c r="H295" s="49"/>
      <c r="I295" s="49" t="s">
        <v>1150</v>
      </c>
      <c r="J295" s="51">
        <v>5753</v>
      </c>
      <c r="K295" s="52">
        <v>31412</v>
      </c>
      <c r="L295" s="50">
        <v>32226</v>
      </c>
      <c r="M295" s="54">
        <v>113877556</v>
      </c>
      <c r="N295" s="54">
        <v>17289675</v>
      </c>
      <c r="O295" s="55">
        <f t="shared" si="24"/>
        <v>58812.84944764934</v>
      </c>
      <c r="P295" s="55">
        <f t="shared" si="24"/>
        <v>8929.371936765017</v>
      </c>
      <c r="Q295" s="56" t="s">
        <v>1389</v>
      </c>
      <c r="R295" s="46"/>
      <c r="S295" s="46" t="s">
        <v>2520</v>
      </c>
      <c r="T295" s="57"/>
      <c r="U295" s="16"/>
      <c r="V295" s="16"/>
    </row>
    <row r="296" spans="1:22" s="65" customFormat="1" ht="12.75">
      <c r="A296" s="45">
        <v>58</v>
      </c>
      <c r="B296" s="46" t="s">
        <v>495</v>
      </c>
      <c r="C296" s="47" t="s">
        <v>1004</v>
      </c>
      <c r="D296" s="45" t="s">
        <v>1405</v>
      </c>
      <c r="E296" s="48" t="s">
        <v>1881</v>
      </c>
      <c r="F296" s="48" t="s">
        <v>1881</v>
      </c>
      <c r="G296" s="48" t="s">
        <v>2555</v>
      </c>
      <c r="H296" s="49"/>
      <c r="I296" s="50">
        <v>30761</v>
      </c>
      <c r="J296" s="51">
        <v>1487</v>
      </c>
      <c r="K296" s="52">
        <v>31412</v>
      </c>
      <c r="L296" s="50">
        <v>32226</v>
      </c>
      <c r="M296" s="54">
        <v>152031510</v>
      </c>
      <c r="N296" s="54">
        <v>8329902</v>
      </c>
      <c r="O296" s="55">
        <f t="shared" si="24"/>
        <v>78517.72221849226</v>
      </c>
      <c r="P296" s="55">
        <f t="shared" si="24"/>
        <v>4302.035356639311</v>
      </c>
      <c r="Q296" s="56" t="s">
        <v>2519</v>
      </c>
      <c r="R296" s="46"/>
      <c r="S296" s="46" t="s">
        <v>2520</v>
      </c>
      <c r="T296" s="57"/>
      <c r="U296" s="16"/>
      <c r="V296" s="16"/>
    </row>
    <row r="297" spans="1:22" s="65" customFormat="1" ht="12.75">
      <c r="A297" s="45">
        <v>58</v>
      </c>
      <c r="B297" s="46" t="s">
        <v>2009</v>
      </c>
      <c r="C297" s="47" t="s">
        <v>2316</v>
      </c>
      <c r="D297" s="45" t="s">
        <v>1405</v>
      </c>
      <c r="E297" s="34" t="s">
        <v>2317</v>
      </c>
      <c r="F297" s="48" t="s">
        <v>856</v>
      </c>
      <c r="G297" s="48"/>
      <c r="H297" s="49" t="s">
        <v>1417</v>
      </c>
      <c r="I297" s="50">
        <v>30894</v>
      </c>
      <c r="J297" s="51">
        <v>4407</v>
      </c>
      <c r="K297" s="52"/>
      <c r="L297" s="50">
        <v>32226</v>
      </c>
      <c r="M297" s="54">
        <v>44848989</v>
      </c>
      <c r="N297" s="54"/>
      <c r="O297" s="55">
        <f t="shared" si="24"/>
        <v>23162.56978623849</v>
      </c>
      <c r="P297" s="55">
        <f t="shared" si="24"/>
        <v>0</v>
      </c>
      <c r="Q297" s="56" t="s">
        <v>2519</v>
      </c>
      <c r="R297" s="46" t="s">
        <v>2318</v>
      </c>
      <c r="S297" s="46" t="s">
        <v>1870</v>
      </c>
      <c r="T297" s="57"/>
      <c r="U297" s="16"/>
      <c r="V297" s="16"/>
    </row>
    <row r="298" spans="1:22" s="65" customFormat="1" ht="12.75">
      <c r="A298" s="45">
        <v>58</v>
      </c>
      <c r="B298" s="46" t="s">
        <v>1911</v>
      </c>
      <c r="C298" s="47" t="s">
        <v>1007</v>
      </c>
      <c r="D298" s="45" t="s">
        <v>1405</v>
      </c>
      <c r="E298" s="46" t="s">
        <v>487</v>
      </c>
      <c r="F298" s="48" t="s">
        <v>1884</v>
      </c>
      <c r="G298" s="48" t="s">
        <v>1908</v>
      </c>
      <c r="H298" s="49">
        <v>33387</v>
      </c>
      <c r="I298" s="50">
        <v>30894</v>
      </c>
      <c r="J298" s="51">
        <v>4407</v>
      </c>
      <c r="K298" s="52">
        <v>31412</v>
      </c>
      <c r="L298" s="50">
        <v>32226</v>
      </c>
      <c r="M298" s="54"/>
      <c r="N298" s="54">
        <v>49401379</v>
      </c>
      <c r="O298" s="55">
        <f t="shared" si="24"/>
        <v>0</v>
      </c>
      <c r="P298" s="55">
        <f t="shared" si="24"/>
        <v>25513.683009084478</v>
      </c>
      <c r="Q298" s="56" t="s">
        <v>2577</v>
      </c>
      <c r="R298" s="46"/>
      <c r="S298" s="46" t="s">
        <v>7</v>
      </c>
      <c r="T298" s="57"/>
      <c r="U298" s="16"/>
      <c r="V298" s="16"/>
    </row>
    <row r="299" spans="1:22" s="65" customFormat="1" ht="12.75">
      <c r="A299" s="118">
        <v>58</v>
      </c>
      <c r="B299" s="16" t="s">
        <v>712</v>
      </c>
      <c r="C299" s="119" t="s">
        <v>1005</v>
      </c>
      <c r="D299" s="118" t="s">
        <v>1405</v>
      </c>
      <c r="E299" s="16" t="s">
        <v>1266</v>
      </c>
      <c r="F299" s="34" t="s">
        <v>1882</v>
      </c>
      <c r="G299" s="34" t="s">
        <v>2555</v>
      </c>
      <c r="H299" s="120">
        <v>33016</v>
      </c>
      <c r="I299" s="31">
        <v>30765</v>
      </c>
      <c r="J299" s="121">
        <v>1581</v>
      </c>
      <c r="K299" s="122">
        <v>31412</v>
      </c>
      <c r="L299" s="31">
        <v>32226</v>
      </c>
      <c r="M299" s="124"/>
      <c r="N299" s="124">
        <v>9716851</v>
      </c>
      <c r="O299" s="103">
        <f t="shared" si="24"/>
        <v>0</v>
      </c>
      <c r="P299" s="103">
        <f t="shared" si="24"/>
        <v>5018.334736374576</v>
      </c>
      <c r="Q299" s="138" t="s">
        <v>2577</v>
      </c>
      <c r="R299" s="16" t="s">
        <v>2315</v>
      </c>
      <c r="S299" s="16" t="s">
        <v>311</v>
      </c>
      <c r="T299" s="33"/>
      <c r="U299" s="16"/>
      <c r="V299" s="16"/>
    </row>
    <row r="300" spans="1:22" s="65" customFormat="1" ht="12.75">
      <c r="A300" s="45">
        <v>58</v>
      </c>
      <c r="B300" s="46" t="s">
        <v>496</v>
      </c>
      <c r="C300" s="47" t="s">
        <v>1006</v>
      </c>
      <c r="D300" s="45" t="s">
        <v>1405</v>
      </c>
      <c r="E300" s="16" t="s">
        <v>1646</v>
      </c>
      <c r="F300" s="48" t="s">
        <v>1883</v>
      </c>
      <c r="G300" s="48" t="s">
        <v>2555</v>
      </c>
      <c r="H300" s="49" t="s">
        <v>1631</v>
      </c>
      <c r="I300" s="50"/>
      <c r="J300" s="51"/>
      <c r="K300" s="52">
        <v>31412</v>
      </c>
      <c r="L300" s="50">
        <v>32226</v>
      </c>
      <c r="M300" s="54">
        <v>0</v>
      </c>
      <c r="N300" s="54">
        <v>0</v>
      </c>
      <c r="O300" s="55">
        <f>M300/1936.27</f>
        <v>0</v>
      </c>
      <c r="P300" s="55">
        <f>N300/1936.27</f>
        <v>0</v>
      </c>
      <c r="Q300" s="60" t="s">
        <v>2519</v>
      </c>
      <c r="R300" s="46" t="s">
        <v>892</v>
      </c>
      <c r="S300" s="46"/>
      <c r="T300" s="57"/>
      <c r="U300" s="16"/>
      <c r="V300" s="16"/>
    </row>
    <row r="301" spans="1:22" s="65" customFormat="1" ht="12.75">
      <c r="A301" s="45">
        <v>58</v>
      </c>
      <c r="B301" s="46" t="s">
        <v>855</v>
      </c>
      <c r="C301" s="47" t="s">
        <v>1792</v>
      </c>
      <c r="D301" s="45" t="s">
        <v>1405</v>
      </c>
      <c r="E301" s="46" t="s">
        <v>1793</v>
      </c>
      <c r="F301" s="48" t="s">
        <v>1143</v>
      </c>
      <c r="G301" s="48" t="s">
        <v>1021</v>
      </c>
      <c r="H301" s="49"/>
      <c r="I301" s="49" t="s">
        <v>802</v>
      </c>
      <c r="J301" s="51">
        <v>6482</v>
      </c>
      <c r="K301" s="52"/>
      <c r="L301" s="46"/>
      <c r="M301" s="54"/>
      <c r="N301" s="54">
        <v>7957860</v>
      </c>
      <c r="O301" s="55">
        <f aca="true" t="shared" si="25" ref="O301:O316">M301/1936.27</f>
        <v>0</v>
      </c>
      <c r="P301" s="55">
        <f aca="true" t="shared" si="26" ref="P301:P316">N301/1936.27</f>
        <v>4109.891698988261</v>
      </c>
      <c r="Q301" s="60" t="s">
        <v>587</v>
      </c>
      <c r="R301" s="46"/>
      <c r="S301" s="46"/>
      <c r="T301" s="57"/>
      <c r="U301" s="16"/>
      <c r="V301" s="16"/>
    </row>
    <row r="302" spans="1:22" s="65" customFormat="1" ht="12.75">
      <c r="A302" s="45">
        <v>58</v>
      </c>
      <c r="B302" s="46" t="s">
        <v>1913</v>
      </c>
      <c r="C302" s="47">
        <v>3349</v>
      </c>
      <c r="D302" s="45" t="s">
        <v>1405</v>
      </c>
      <c r="E302" s="46" t="s">
        <v>641</v>
      </c>
      <c r="F302" s="48" t="s">
        <v>1915</v>
      </c>
      <c r="G302" s="48" t="s">
        <v>1021</v>
      </c>
      <c r="H302" s="49"/>
      <c r="I302" s="50"/>
      <c r="J302" s="51"/>
      <c r="K302" s="52"/>
      <c r="L302" s="46"/>
      <c r="M302" s="54"/>
      <c r="N302" s="54">
        <v>11265200</v>
      </c>
      <c r="O302" s="55">
        <f t="shared" si="25"/>
        <v>0</v>
      </c>
      <c r="P302" s="55">
        <f t="shared" si="26"/>
        <v>5817.990259622883</v>
      </c>
      <c r="Q302" s="60" t="s">
        <v>587</v>
      </c>
      <c r="R302" s="46"/>
      <c r="S302" s="46"/>
      <c r="T302" s="57"/>
      <c r="U302" s="16"/>
      <c r="V302" s="16"/>
    </row>
    <row r="303" spans="1:22" s="65" customFormat="1" ht="12.75">
      <c r="A303" s="118">
        <v>58</v>
      </c>
      <c r="B303" s="16" t="s">
        <v>494</v>
      </c>
      <c r="C303" s="119" t="s">
        <v>723</v>
      </c>
      <c r="D303" s="118" t="s">
        <v>1405</v>
      </c>
      <c r="E303" s="16"/>
      <c r="F303" s="34" t="s">
        <v>1912</v>
      </c>
      <c r="G303" s="34" t="s">
        <v>2555</v>
      </c>
      <c r="H303" s="120"/>
      <c r="I303" s="31"/>
      <c r="J303" s="121"/>
      <c r="K303" s="122">
        <v>31412</v>
      </c>
      <c r="L303" s="31">
        <v>32226</v>
      </c>
      <c r="M303" s="124"/>
      <c r="N303" s="124">
        <v>10703426</v>
      </c>
      <c r="O303" s="103">
        <f t="shared" si="25"/>
        <v>0</v>
      </c>
      <c r="P303" s="103">
        <f t="shared" si="26"/>
        <v>5527.858201593786</v>
      </c>
      <c r="Q303" s="138" t="s">
        <v>2519</v>
      </c>
      <c r="R303" s="16" t="s">
        <v>1133</v>
      </c>
      <c r="S303" s="16"/>
      <c r="T303" s="33"/>
      <c r="U303" s="16"/>
      <c r="V303" s="16"/>
    </row>
    <row r="304" spans="1:22" s="65" customFormat="1" ht="12.75">
      <c r="A304" s="45">
        <v>58</v>
      </c>
      <c r="B304" s="46" t="s">
        <v>1916</v>
      </c>
      <c r="C304" s="47" t="s">
        <v>643</v>
      </c>
      <c r="D304" s="45" t="s">
        <v>1405</v>
      </c>
      <c r="E304" s="46" t="s">
        <v>642</v>
      </c>
      <c r="F304" s="48" t="s">
        <v>1784</v>
      </c>
      <c r="G304" s="48" t="s">
        <v>1021</v>
      </c>
      <c r="H304" s="49"/>
      <c r="I304" s="50"/>
      <c r="J304" s="51"/>
      <c r="K304" s="52"/>
      <c r="L304" s="50">
        <v>32226</v>
      </c>
      <c r="M304" s="54"/>
      <c r="N304" s="54">
        <v>4062366</v>
      </c>
      <c r="O304" s="55">
        <f t="shared" si="25"/>
        <v>0</v>
      </c>
      <c r="P304" s="55">
        <f t="shared" si="26"/>
        <v>2098.036947326561</v>
      </c>
      <c r="Q304" s="60" t="s">
        <v>2519</v>
      </c>
      <c r="R304" s="46"/>
      <c r="S304" s="46"/>
      <c r="T304" s="57"/>
      <c r="U304" s="16"/>
      <c r="V304" s="16"/>
    </row>
    <row r="305" spans="1:22" s="65" customFormat="1" ht="12.75">
      <c r="A305" s="45"/>
      <c r="B305" s="46" t="s">
        <v>2313</v>
      </c>
      <c r="C305" s="47" t="s">
        <v>1005</v>
      </c>
      <c r="D305" s="45"/>
      <c r="E305" s="46"/>
      <c r="F305" s="48"/>
      <c r="G305" s="48"/>
      <c r="H305" s="49"/>
      <c r="I305" s="50"/>
      <c r="J305" s="51"/>
      <c r="K305" s="52"/>
      <c r="L305" s="50">
        <v>32226</v>
      </c>
      <c r="M305" s="54"/>
      <c r="N305" s="54"/>
      <c r="O305" s="55">
        <f t="shared" si="25"/>
        <v>0</v>
      </c>
      <c r="P305" s="55">
        <f t="shared" si="26"/>
        <v>0</v>
      </c>
      <c r="Q305" s="60" t="s">
        <v>2519</v>
      </c>
      <c r="R305" s="46"/>
      <c r="S305" s="46"/>
      <c r="T305" s="57"/>
      <c r="U305" s="16"/>
      <c r="V305" s="16"/>
    </row>
    <row r="306" spans="1:22" s="65" customFormat="1" ht="12.75">
      <c r="A306" s="45">
        <v>58</v>
      </c>
      <c r="B306" s="46" t="s">
        <v>1786</v>
      </c>
      <c r="C306" s="47" t="s">
        <v>1789</v>
      </c>
      <c r="D306" s="45" t="s">
        <v>1405</v>
      </c>
      <c r="E306" s="16" t="s">
        <v>1384</v>
      </c>
      <c r="F306" s="48" t="s">
        <v>1787</v>
      </c>
      <c r="G306" s="48" t="s">
        <v>1527</v>
      </c>
      <c r="H306" s="49"/>
      <c r="I306" s="50"/>
      <c r="J306" s="51"/>
      <c r="K306" s="52"/>
      <c r="L306" s="50">
        <v>32226</v>
      </c>
      <c r="M306" s="54"/>
      <c r="N306" s="54">
        <v>10419900</v>
      </c>
      <c r="O306" s="55">
        <f t="shared" si="25"/>
        <v>0</v>
      </c>
      <c r="P306" s="55">
        <f t="shared" si="26"/>
        <v>5381.42924282254</v>
      </c>
      <c r="Q306" s="60" t="s">
        <v>587</v>
      </c>
      <c r="R306" s="46"/>
      <c r="S306" s="46"/>
      <c r="T306" s="57"/>
      <c r="U306" s="16"/>
      <c r="V306" s="16"/>
    </row>
    <row r="307" spans="1:22" s="65" customFormat="1" ht="12.75">
      <c r="A307" s="45">
        <v>58</v>
      </c>
      <c r="B307" s="46" t="s">
        <v>1917</v>
      </c>
      <c r="C307" s="47" t="s">
        <v>644</v>
      </c>
      <c r="D307" s="45" t="s">
        <v>1405</v>
      </c>
      <c r="E307" s="46" t="s">
        <v>645</v>
      </c>
      <c r="F307" s="48" t="s">
        <v>1785</v>
      </c>
      <c r="G307" s="48" t="s">
        <v>1021</v>
      </c>
      <c r="H307" s="49"/>
      <c r="I307" s="50"/>
      <c r="J307" s="51"/>
      <c r="K307" s="52"/>
      <c r="L307" s="50">
        <v>32226</v>
      </c>
      <c r="M307" s="54"/>
      <c r="N307" s="54">
        <v>8135674</v>
      </c>
      <c r="O307" s="55">
        <f t="shared" si="25"/>
        <v>0</v>
      </c>
      <c r="P307" s="55">
        <f t="shared" si="26"/>
        <v>4201.724966042959</v>
      </c>
      <c r="Q307" s="60" t="s">
        <v>587</v>
      </c>
      <c r="R307" s="46"/>
      <c r="S307" s="46"/>
      <c r="T307" s="57"/>
      <c r="U307" s="16"/>
      <c r="V307" s="16"/>
    </row>
    <row r="308" spans="1:22" s="65" customFormat="1" ht="12.75">
      <c r="A308" s="45">
        <v>58</v>
      </c>
      <c r="B308" s="46" t="s">
        <v>33</v>
      </c>
      <c r="C308" s="47">
        <v>18943</v>
      </c>
      <c r="D308" s="45" t="s">
        <v>1405</v>
      </c>
      <c r="E308" s="46" t="s">
        <v>34</v>
      </c>
      <c r="F308" s="48" t="s">
        <v>35</v>
      </c>
      <c r="G308" s="48" t="s">
        <v>36</v>
      </c>
      <c r="H308" s="49"/>
      <c r="I308" s="50">
        <v>30894</v>
      </c>
      <c r="J308" s="51">
        <v>4407</v>
      </c>
      <c r="K308" s="52">
        <v>31412</v>
      </c>
      <c r="L308" s="50">
        <v>32226</v>
      </c>
      <c r="M308" s="54"/>
      <c r="N308" s="54"/>
      <c r="O308" s="55">
        <f t="shared" si="25"/>
        <v>0</v>
      </c>
      <c r="P308" s="55">
        <f t="shared" si="26"/>
        <v>0</v>
      </c>
      <c r="Q308" s="60" t="s">
        <v>2519</v>
      </c>
      <c r="R308" s="46" t="s">
        <v>37</v>
      </c>
      <c r="S308" s="46"/>
      <c r="T308" s="57"/>
      <c r="U308" s="16"/>
      <c r="V308" s="16"/>
    </row>
    <row r="309" spans="1:22" s="65" customFormat="1" ht="12.75">
      <c r="A309" s="45">
        <v>58</v>
      </c>
      <c r="B309" s="46" t="s">
        <v>462</v>
      </c>
      <c r="C309" s="47" t="s">
        <v>1165</v>
      </c>
      <c r="D309" s="45" t="s">
        <v>1405</v>
      </c>
      <c r="E309" s="16" t="s">
        <v>1794</v>
      </c>
      <c r="F309" s="48" t="s">
        <v>1885</v>
      </c>
      <c r="G309" s="48" t="s">
        <v>2555</v>
      </c>
      <c r="H309" s="49"/>
      <c r="I309" s="50">
        <v>30894</v>
      </c>
      <c r="J309" s="51">
        <v>4407</v>
      </c>
      <c r="K309" s="52">
        <v>31412</v>
      </c>
      <c r="L309" s="50">
        <v>32226</v>
      </c>
      <c r="M309" s="54"/>
      <c r="N309" s="54">
        <v>19489391</v>
      </c>
      <c r="O309" s="55">
        <f t="shared" si="25"/>
        <v>0</v>
      </c>
      <c r="P309" s="55">
        <f t="shared" si="26"/>
        <v>10065.430441002547</v>
      </c>
      <c r="Q309" s="60" t="s">
        <v>1389</v>
      </c>
      <c r="R309" s="46" t="s">
        <v>892</v>
      </c>
      <c r="S309" s="46"/>
      <c r="T309" s="57"/>
      <c r="U309" s="16"/>
      <c r="V309" s="16"/>
    </row>
    <row r="310" spans="1:22" s="65" customFormat="1" ht="12.75">
      <c r="A310" s="118">
        <v>58</v>
      </c>
      <c r="B310" s="16" t="s">
        <v>2010</v>
      </c>
      <c r="C310" s="119" t="s">
        <v>723</v>
      </c>
      <c r="D310" s="118"/>
      <c r="E310" s="16"/>
      <c r="F310" s="34" t="s">
        <v>2337</v>
      </c>
      <c r="G310" s="34" t="s">
        <v>2555</v>
      </c>
      <c r="H310" s="120"/>
      <c r="I310" s="31"/>
      <c r="J310" s="121"/>
      <c r="K310" s="122"/>
      <c r="L310" s="31">
        <v>32226</v>
      </c>
      <c r="M310" s="124"/>
      <c r="N310" s="124">
        <v>12255937</v>
      </c>
      <c r="O310" s="103">
        <f t="shared" si="25"/>
        <v>0</v>
      </c>
      <c r="P310" s="103">
        <f t="shared" si="26"/>
        <v>6329.663218456104</v>
      </c>
      <c r="Q310" s="138" t="s">
        <v>2519</v>
      </c>
      <c r="R310" s="16" t="s">
        <v>1133</v>
      </c>
      <c r="S310" s="16"/>
      <c r="T310" s="33"/>
      <c r="U310" s="16"/>
      <c r="V310" s="16"/>
    </row>
    <row r="311" spans="1:22" s="65" customFormat="1" ht="12.75">
      <c r="A311" s="45">
        <v>58</v>
      </c>
      <c r="B311" s="46" t="s">
        <v>717</v>
      </c>
      <c r="C311" s="47" t="s">
        <v>2410</v>
      </c>
      <c r="D311" s="45" t="s">
        <v>1405</v>
      </c>
      <c r="E311" s="46" t="s">
        <v>17</v>
      </c>
      <c r="F311" s="48" t="s">
        <v>1881</v>
      </c>
      <c r="G311" s="48" t="s">
        <v>2555</v>
      </c>
      <c r="H311" s="49"/>
      <c r="I311" s="50">
        <v>30761</v>
      </c>
      <c r="J311" s="51">
        <v>1488</v>
      </c>
      <c r="K311" s="52">
        <v>31412</v>
      </c>
      <c r="L311" s="50">
        <v>32226</v>
      </c>
      <c r="M311" s="54"/>
      <c r="N311" s="54">
        <v>11586594</v>
      </c>
      <c r="O311" s="55">
        <f t="shared" si="25"/>
        <v>0</v>
      </c>
      <c r="P311" s="55">
        <f t="shared" si="26"/>
        <v>5983.97640824885</v>
      </c>
      <c r="Q311" s="60" t="s">
        <v>2735</v>
      </c>
      <c r="R311" s="46"/>
      <c r="S311" s="46" t="s">
        <v>42</v>
      </c>
      <c r="T311" s="57"/>
      <c r="U311" s="16"/>
      <c r="V311" s="16"/>
    </row>
    <row r="312" spans="1:22" s="65" customFormat="1" ht="12.75">
      <c r="A312" s="45">
        <v>58</v>
      </c>
      <c r="B312" s="46" t="s">
        <v>510</v>
      </c>
      <c r="C312" s="47" t="s">
        <v>2412</v>
      </c>
      <c r="D312" s="45" t="s">
        <v>1405</v>
      </c>
      <c r="E312" s="48" t="s">
        <v>1151</v>
      </c>
      <c r="F312" s="48" t="s">
        <v>1151</v>
      </c>
      <c r="G312" s="48" t="s">
        <v>6</v>
      </c>
      <c r="H312" s="49"/>
      <c r="I312" s="50">
        <v>30630</v>
      </c>
      <c r="J312" s="51">
        <v>5752</v>
      </c>
      <c r="K312" s="52"/>
      <c r="L312" s="53"/>
      <c r="M312" s="54"/>
      <c r="N312" s="54">
        <v>22971927</v>
      </c>
      <c r="O312" s="55">
        <f t="shared" si="25"/>
        <v>0</v>
      </c>
      <c r="P312" s="55">
        <f t="shared" si="26"/>
        <v>11864.01018453005</v>
      </c>
      <c r="Q312" s="56" t="s">
        <v>2519</v>
      </c>
      <c r="R312" s="46"/>
      <c r="S312" s="46" t="s">
        <v>2520</v>
      </c>
      <c r="T312" s="57"/>
      <c r="U312" s="16"/>
      <c r="V312" s="16"/>
    </row>
    <row r="313" spans="1:22" s="65" customFormat="1" ht="12.75">
      <c r="A313" s="45">
        <v>58</v>
      </c>
      <c r="B313" s="46" t="s">
        <v>510</v>
      </c>
      <c r="C313" s="47"/>
      <c r="D313" s="45"/>
      <c r="E313" s="48"/>
      <c r="F313" s="48"/>
      <c r="G313" s="48" t="s">
        <v>1021</v>
      </c>
      <c r="H313" s="49"/>
      <c r="I313" s="50"/>
      <c r="J313" s="51"/>
      <c r="K313" s="52"/>
      <c r="L313" s="53"/>
      <c r="M313" s="54"/>
      <c r="N313" s="54">
        <v>37236987</v>
      </c>
      <c r="O313" s="55">
        <f t="shared" si="25"/>
        <v>0</v>
      </c>
      <c r="P313" s="55">
        <f t="shared" si="26"/>
        <v>19231.29883745552</v>
      </c>
      <c r="Q313" s="56" t="s">
        <v>587</v>
      </c>
      <c r="R313" s="46"/>
      <c r="S313" s="46"/>
      <c r="T313" s="57"/>
      <c r="U313" s="16"/>
      <c r="V313" s="16"/>
    </row>
    <row r="314" spans="1:22" s="65" customFormat="1" ht="12.75">
      <c r="A314" s="45">
        <v>58</v>
      </c>
      <c r="B314" s="46" t="s">
        <v>1937</v>
      </c>
      <c r="C314" s="47" t="s">
        <v>2413</v>
      </c>
      <c r="D314" s="45" t="s">
        <v>1405</v>
      </c>
      <c r="E314" s="48" t="s">
        <v>1886</v>
      </c>
      <c r="F314" s="48" t="s">
        <v>640</v>
      </c>
      <c r="G314" s="48" t="s">
        <v>1527</v>
      </c>
      <c r="H314" s="49"/>
      <c r="I314" s="50">
        <v>30894</v>
      </c>
      <c r="J314" s="51">
        <v>4407</v>
      </c>
      <c r="K314" s="52">
        <v>31412</v>
      </c>
      <c r="L314" s="50">
        <v>32226</v>
      </c>
      <c r="M314" s="54"/>
      <c r="N314" s="54">
        <v>12170782</v>
      </c>
      <c r="O314" s="55">
        <f t="shared" si="25"/>
        <v>0</v>
      </c>
      <c r="P314" s="55">
        <f t="shared" si="26"/>
        <v>6285.684331214138</v>
      </c>
      <c r="Q314" s="60" t="s">
        <v>587</v>
      </c>
      <c r="R314" s="46" t="s">
        <v>906</v>
      </c>
      <c r="S314" s="46"/>
      <c r="T314" s="57"/>
      <c r="U314" s="16"/>
      <c r="V314" s="16"/>
    </row>
    <row r="315" spans="1:22" s="65" customFormat="1" ht="12.75">
      <c r="A315" s="45"/>
      <c r="B315" s="46" t="s">
        <v>1819</v>
      </c>
      <c r="C315" s="47">
        <v>10284</v>
      </c>
      <c r="D315" s="45" t="s">
        <v>1405</v>
      </c>
      <c r="E315" s="46" t="s">
        <v>310</v>
      </c>
      <c r="F315" s="48" t="s">
        <v>1886</v>
      </c>
      <c r="G315" s="48" t="s">
        <v>1909</v>
      </c>
      <c r="H315" s="49"/>
      <c r="I315" s="49" t="s">
        <v>1525</v>
      </c>
      <c r="J315" s="51">
        <v>4407</v>
      </c>
      <c r="K315" s="52"/>
      <c r="L315" s="53"/>
      <c r="M315" s="54"/>
      <c r="N315" s="54"/>
      <c r="O315" s="55">
        <f t="shared" si="25"/>
        <v>0</v>
      </c>
      <c r="P315" s="55">
        <f t="shared" si="26"/>
        <v>0</v>
      </c>
      <c r="Q315" s="60" t="s">
        <v>2735</v>
      </c>
      <c r="R315" s="46"/>
      <c r="S315" s="46" t="s">
        <v>42</v>
      </c>
      <c r="T315" s="57"/>
      <c r="U315" s="16"/>
      <c r="V315" s="16"/>
    </row>
    <row r="316" spans="1:22" s="65" customFormat="1" ht="13.5" thickBot="1">
      <c r="A316" s="45">
        <v>58</v>
      </c>
      <c r="B316" s="46" t="s">
        <v>2011</v>
      </c>
      <c r="C316" s="47" t="s">
        <v>1790</v>
      </c>
      <c r="D316" s="45" t="s">
        <v>1407</v>
      </c>
      <c r="E316" s="46" t="s">
        <v>1791</v>
      </c>
      <c r="F316" s="48" t="s">
        <v>1788</v>
      </c>
      <c r="G316" s="48" t="s">
        <v>1021</v>
      </c>
      <c r="H316" s="49"/>
      <c r="I316" s="50"/>
      <c r="J316" s="51"/>
      <c r="K316" s="52"/>
      <c r="L316" s="46"/>
      <c r="M316" s="54">
        <v>62940294</v>
      </c>
      <c r="N316" s="54">
        <v>9944589</v>
      </c>
      <c r="O316" s="63">
        <f t="shared" si="25"/>
        <v>32505.94906702061</v>
      </c>
      <c r="P316" s="63">
        <f t="shared" si="26"/>
        <v>5135.9515976594175</v>
      </c>
      <c r="Q316" s="56" t="s">
        <v>587</v>
      </c>
      <c r="R316" s="46"/>
      <c r="S316" s="46"/>
      <c r="T316" s="57"/>
      <c r="U316" s="16"/>
      <c r="V316" s="16"/>
    </row>
    <row r="317" spans="1:22" s="65" customFormat="1" ht="13.5" thickTop="1">
      <c r="A317" s="45">
        <v>58</v>
      </c>
      <c r="B317" s="46" t="s">
        <v>1134</v>
      </c>
      <c r="C317" s="47">
        <v>12374</v>
      </c>
      <c r="D317" s="45" t="s">
        <v>185</v>
      </c>
      <c r="E317" s="16" t="s">
        <v>1135</v>
      </c>
      <c r="F317" s="48" t="s">
        <v>1136</v>
      </c>
      <c r="G317" s="48" t="s">
        <v>1021</v>
      </c>
      <c r="H317" s="49"/>
      <c r="I317" s="50"/>
      <c r="J317" s="187"/>
      <c r="K317" s="188"/>
      <c r="L317" s="189"/>
      <c r="M317" s="54"/>
      <c r="N317" s="54"/>
      <c r="O317" s="190"/>
      <c r="P317" s="190"/>
      <c r="Q317" s="56" t="s">
        <v>587</v>
      </c>
      <c r="R317" s="46"/>
      <c r="S317" s="46"/>
      <c r="T317" s="57"/>
      <c r="U317" s="16"/>
      <c r="V317" s="16"/>
    </row>
    <row r="318" spans="1:22" s="65" customFormat="1" ht="12.75">
      <c r="A318" s="45"/>
      <c r="B318" s="46"/>
      <c r="C318" s="47"/>
      <c r="D318" s="45"/>
      <c r="E318" s="46"/>
      <c r="F318" s="48"/>
      <c r="G318" s="48"/>
      <c r="H318" s="49"/>
      <c r="I318" s="50"/>
      <c r="J318" s="366" t="s">
        <v>2350</v>
      </c>
      <c r="K318" s="367"/>
      <c r="L318" s="368"/>
      <c r="M318" s="54"/>
      <c r="N318" s="54"/>
      <c r="O318" s="109">
        <f>SUM(O294:O316)</f>
        <v>222686.46469758864</v>
      </c>
      <c r="P318" s="109">
        <f>SUM(P294:P316)</f>
        <v>137734.40635861736</v>
      </c>
      <c r="Q318" s="56"/>
      <c r="R318" s="46"/>
      <c r="S318" s="46"/>
      <c r="T318" s="57"/>
      <c r="U318" s="16"/>
      <c r="V318" s="16"/>
    </row>
    <row r="319" spans="1:22" s="65" customFormat="1" ht="12.75">
      <c r="A319" s="118"/>
      <c r="B319" s="16"/>
      <c r="C319" s="119"/>
      <c r="D319" s="118"/>
      <c r="E319" s="16"/>
      <c r="F319" s="34"/>
      <c r="G319" s="34"/>
      <c r="H319" s="120"/>
      <c r="I319" s="31"/>
      <c r="J319" s="387"/>
      <c r="K319" s="388"/>
      <c r="L319" s="389"/>
      <c r="M319" s="124"/>
      <c r="N319" s="124"/>
      <c r="O319" s="103"/>
      <c r="P319" s="103"/>
      <c r="Q319" s="104"/>
      <c r="R319" s="16"/>
      <c r="S319" s="16"/>
      <c r="T319" s="33"/>
      <c r="U319" s="16"/>
      <c r="V319" s="16"/>
    </row>
    <row r="320" spans="1:22" s="65" customFormat="1" ht="12.75">
      <c r="A320" s="45"/>
      <c r="B320" s="110"/>
      <c r="C320" s="111" t="s">
        <v>757</v>
      </c>
      <c r="D320" s="140"/>
      <c r="E320" s="46"/>
      <c r="F320" s="48"/>
      <c r="G320" s="48"/>
      <c r="H320" s="49"/>
      <c r="I320" s="50"/>
      <c r="J320" s="369" t="s">
        <v>122</v>
      </c>
      <c r="K320" s="370"/>
      <c r="L320" s="371"/>
      <c r="M320" s="54"/>
      <c r="N320" s="54"/>
      <c r="O320" s="372">
        <f>O318+P318</f>
        <v>360420.871056206</v>
      </c>
      <c r="P320" s="373"/>
      <c r="Q320" s="56"/>
      <c r="R320" s="46"/>
      <c r="S320" s="46"/>
      <c r="T320" s="57"/>
      <c r="U320" s="16"/>
      <c r="V320" s="16"/>
    </row>
    <row r="321" spans="1:22" s="65" customFormat="1" ht="12.75">
      <c r="A321" s="45"/>
      <c r="B321" s="110"/>
      <c r="C321" s="111"/>
      <c r="D321" s="140"/>
      <c r="E321" s="46"/>
      <c r="F321" s="48"/>
      <c r="G321" s="48"/>
      <c r="H321" s="49"/>
      <c r="I321" s="50"/>
      <c r="J321" s="80"/>
      <c r="K321" s="81"/>
      <c r="L321" s="82"/>
      <c r="M321" s="54"/>
      <c r="N321" s="54"/>
      <c r="O321" s="115"/>
      <c r="P321" s="116"/>
      <c r="Q321" s="56"/>
      <c r="R321" s="46"/>
      <c r="S321" s="46"/>
      <c r="T321" s="57"/>
      <c r="U321" s="16"/>
      <c r="V321" s="16"/>
    </row>
    <row r="322" spans="1:22" s="65" customFormat="1" ht="12.75">
      <c r="A322" s="45" t="s">
        <v>1022</v>
      </c>
      <c r="B322" s="46" t="s">
        <v>439</v>
      </c>
      <c r="C322" s="47" t="s">
        <v>2586</v>
      </c>
      <c r="D322" s="45" t="s">
        <v>1405</v>
      </c>
      <c r="E322" s="48" t="s">
        <v>302</v>
      </c>
      <c r="F322" s="48" t="s">
        <v>302</v>
      </c>
      <c r="G322" s="48" t="s">
        <v>1146</v>
      </c>
      <c r="H322" s="49" t="s">
        <v>1762</v>
      </c>
      <c r="I322" s="50">
        <v>30610</v>
      </c>
      <c r="J322" s="51">
        <v>5425</v>
      </c>
      <c r="K322" s="52">
        <v>31442</v>
      </c>
      <c r="L322" s="53">
        <v>33644</v>
      </c>
      <c r="M322" s="54">
        <v>80637672</v>
      </c>
      <c r="N322" s="54">
        <v>11844464</v>
      </c>
      <c r="O322" s="55">
        <f aca="true" t="shared" si="27" ref="O322:P325">M322/1936.27</f>
        <v>41645.88203091511</v>
      </c>
      <c r="P322" s="55">
        <f t="shared" si="27"/>
        <v>6117.155148817055</v>
      </c>
      <c r="Q322" s="56" t="s">
        <v>2577</v>
      </c>
      <c r="R322" s="46"/>
      <c r="S322" s="46" t="s">
        <v>2520</v>
      </c>
      <c r="T322" s="57"/>
      <c r="U322" s="58"/>
      <c r="V322" s="16"/>
    </row>
    <row r="323" spans="1:22" s="65" customFormat="1" ht="12.75">
      <c r="A323" s="45" t="s">
        <v>1022</v>
      </c>
      <c r="B323" s="46" t="s">
        <v>237</v>
      </c>
      <c r="C323" s="47">
        <v>8118</v>
      </c>
      <c r="D323" s="45" t="s">
        <v>1405</v>
      </c>
      <c r="E323" s="48" t="s">
        <v>1037</v>
      </c>
      <c r="F323" s="48" t="s">
        <v>1044</v>
      </c>
      <c r="G323" s="48" t="s">
        <v>2555</v>
      </c>
      <c r="H323" s="49" t="s">
        <v>338</v>
      </c>
      <c r="I323" s="49" t="s">
        <v>418</v>
      </c>
      <c r="J323" s="51">
        <v>1851</v>
      </c>
      <c r="K323" s="52" t="s">
        <v>1045</v>
      </c>
      <c r="L323" s="52" t="s">
        <v>1046</v>
      </c>
      <c r="M323" s="54">
        <v>74457560</v>
      </c>
      <c r="N323" s="54"/>
      <c r="O323" s="55">
        <f t="shared" si="27"/>
        <v>38454.120551369386</v>
      </c>
      <c r="P323" s="55">
        <f t="shared" si="27"/>
        <v>0</v>
      </c>
      <c r="Q323" s="56" t="s">
        <v>2577</v>
      </c>
      <c r="R323" s="46" t="s">
        <v>1367</v>
      </c>
      <c r="S323" s="46" t="s">
        <v>2520</v>
      </c>
      <c r="T323" s="57"/>
      <c r="U323" s="58"/>
      <c r="V323" s="16"/>
    </row>
    <row r="324" spans="1:22" s="191" customFormat="1" ht="12.75">
      <c r="A324" s="118" t="s">
        <v>1022</v>
      </c>
      <c r="B324" s="16" t="s">
        <v>449</v>
      </c>
      <c r="C324" s="119" t="s">
        <v>1554</v>
      </c>
      <c r="D324" s="118" t="s">
        <v>1405</v>
      </c>
      <c r="E324" s="16" t="s">
        <v>235</v>
      </c>
      <c r="F324" s="34" t="s">
        <v>181</v>
      </c>
      <c r="G324" s="34" t="s">
        <v>157</v>
      </c>
      <c r="H324" s="120" t="s">
        <v>338</v>
      </c>
      <c r="I324" s="31">
        <v>30768</v>
      </c>
      <c r="J324" s="121">
        <v>1666</v>
      </c>
      <c r="K324" s="122">
        <v>31442</v>
      </c>
      <c r="L324" s="17">
        <v>33644</v>
      </c>
      <c r="M324" s="124">
        <v>56900480</v>
      </c>
      <c r="N324" s="124">
        <v>8354522</v>
      </c>
      <c r="O324" s="103">
        <f t="shared" si="27"/>
        <v>29386.645457503346</v>
      </c>
      <c r="P324" s="103">
        <f t="shared" si="27"/>
        <v>4314.750525494895</v>
      </c>
      <c r="Q324" s="138" t="s">
        <v>2577</v>
      </c>
      <c r="R324" s="16" t="s">
        <v>1371</v>
      </c>
      <c r="S324" s="16" t="s">
        <v>873</v>
      </c>
      <c r="T324" s="33"/>
      <c r="U324" s="58"/>
      <c r="V324" s="170"/>
    </row>
    <row r="325" spans="1:22" s="65" customFormat="1" ht="12.75">
      <c r="A325" s="118"/>
      <c r="B325" s="16" t="s">
        <v>871</v>
      </c>
      <c r="C325" s="119">
        <v>9059</v>
      </c>
      <c r="D325" s="118" t="s">
        <v>872</v>
      </c>
      <c r="E325" s="16"/>
      <c r="F325" s="34"/>
      <c r="G325" s="34"/>
      <c r="H325" s="120"/>
      <c r="I325" s="31"/>
      <c r="J325" s="121"/>
      <c r="K325" s="122"/>
      <c r="L325" s="17"/>
      <c r="M325" s="124"/>
      <c r="N325" s="124"/>
      <c r="O325" s="103">
        <f t="shared" si="27"/>
        <v>0</v>
      </c>
      <c r="P325" s="103">
        <f t="shared" si="27"/>
        <v>0</v>
      </c>
      <c r="Q325" s="138"/>
      <c r="R325" s="16"/>
      <c r="S325" s="16"/>
      <c r="T325" s="33"/>
      <c r="U325" s="58"/>
      <c r="V325" s="16"/>
    </row>
    <row r="326" spans="1:22" s="65" customFormat="1" ht="12.75">
      <c r="A326" s="118" t="s">
        <v>1022</v>
      </c>
      <c r="B326" s="16" t="s">
        <v>1036</v>
      </c>
      <c r="C326" s="119" t="s">
        <v>73</v>
      </c>
      <c r="D326" s="118" t="s">
        <v>1407</v>
      </c>
      <c r="E326" s="34" t="s">
        <v>2319</v>
      </c>
      <c r="F326" s="34" t="s">
        <v>2319</v>
      </c>
      <c r="G326" s="34" t="s">
        <v>2555</v>
      </c>
      <c r="H326" s="120" t="s">
        <v>2320</v>
      </c>
      <c r="I326" s="31">
        <v>30894</v>
      </c>
      <c r="J326" s="121">
        <v>4404</v>
      </c>
      <c r="K326" s="122">
        <v>31442</v>
      </c>
      <c r="L326" s="17">
        <v>33644</v>
      </c>
      <c r="M326" s="124">
        <v>82501788</v>
      </c>
      <c r="N326" s="124"/>
      <c r="O326" s="103">
        <f aca="true" t="shared" si="28" ref="O326:P330">M326/1936.27</f>
        <v>42608.61759981821</v>
      </c>
      <c r="P326" s="103">
        <f t="shared" si="28"/>
        <v>0</v>
      </c>
      <c r="Q326" s="104" t="s">
        <v>2519</v>
      </c>
      <c r="R326" s="16"/>
      <c r="S326" s="16" t="s">
        <v>1945</v>
      </c>
      <c r="T326" s="33"/>
      <c r="U326" s="58"/>
      <c r="V326" s="16"/>
    </row>
    <row r="327" spans="1:22" s="65" customFormat="1" ht="12.75">
      <c r="A327" s="118"/>
      <c r="B327" s="16" t="s">
        <v>1239</v>
      </c>
      <c r="C327" s="119">
        <v>16053</v>
      </c>
      <c r="D327" s="118" t="s">
        <v>1405</v>
      </c>
      <c r="E327" s="34" t="s">
        <v>1240</v>
      </c>
      <c r="F327" s="34"/>
      <c r="G327" s="34"/>
      <c r="H327" s="120"/>
      <c r="I327" s="31"/>
      <c r="J327" s="121"/>
      <c r="K327" s="122"/>
      <c r="L327" s="17"/>
      <c r="M327" s="124"/>
      <c r="N327" s="124"/>
      <c r="O327" s="103">
        <f t="shared" si="28"/>
        <v>0</v>
      </c>
      <c r="P327" s="103">
        <f t="shared" si="28"/>
        <v>0</v>
      </c>
      <c r="Q327" s="104"/>
      <c r="R327" s="16" t="s">
        <v>869</v>
      </c>
      <c r="S327" s="16" t="s">
        <v>870</v>
      </c>
      <c r="T327" s="33"/>
      <c r="U327" s="58"/>
      <c r="V327" s="16"/>
    </row>
    <row r="328" spans="1:22" s="65" customFormat="1" ht="12.75">
      <c r="A328" s="45" t="s">
        <v>1022</v>
      </c>
      <c r="B328" s="46" t="s">
        <v>456</v>
      </c>
      <c r="C328" s="47" t="s">
        <v>1556</v>
      </c>
      <c r="D328" s="45" t="s">
        <v>1405</v>
      </c>
      <c r="E328" s="46" t="s">
        <v>782</v>
      </c>
      <c r="F328" s="48" t="s">
        <v>276</v>
      </c>
      <c r="G328" s="48" t="s">
        <v>2555</v>
      </c>
      <c r="H328" s="49"/>
      <c r="I328" s="50">
        <v>30763</v>
      </c>
      <c r="J328" s="51">
        <v>1531</v>
      </c>
      <c r="K328" s="52">
        <v>31442</v>
      </c>
      <c r="L328" s="53">
        <v>33644</v>
      </c>
      <c r="M328" s="54">
        <v>57338176</v>
      </c>
      <c r="N328" s="54"/>
      <c r="O328" s="55">
        <f t="shared" si="28"/>
        <v>29612.696576407216</v>
      </c>
      <c r="P328" s="55">
        <f t="shared" si="28"/>
        <v>0</v>
      </c>
      <c r="Q328" s="60" t="s">
        <v>2519</v>
      </c>
      <c r="R328" s="46"/>
      <c r="S328" s="46" t="s">
        <v>2520</v>
      </c>
      <c r="T328" s="57"/>
      <c r="U328" s="58"/>
      <c r="V328" s="16"/>
    </row>
    <row r="329" spans="1:22" s="65" customFormat="1" ht="12.75">
      <c r="A329" s="45" t="s">
        <v>1022</v>
      </c>
      <c r="B329" s="46" t="s">
        <v>461</v>
      </c>
      <c r="C329" s="47" t="s">
        <v>2593</v>
      </c>
      <c r="D329" s="45" t="s">
        <v>1405</v>
      </c>
      <c r="E329" s="48" t="s">
        <v>1066</v>
      </c>
      <c r="F329" s="48" t="s">
        <v>1066</v>
      </c>
      <c r="G329" s="48" t="s">
        <v>2555</v>
      </c>
      <c r="H329" s="49"/>
      <c r="I329" s="50"/>
      <c r="J329" s="51" t="s">
        <v>2553</v>
      </c>
      <c r="K329" s="52">
        <v>31442</v>
      </c>
      <c r="L329" s="53">
        <v>33644</v>
      </c>
      <c r="M329" s="54">
        <v>36416307</v>
      </c>
      <c r="N329" s="54"/>
      <c r="O329" s="55">
        <f t="shared" si="28"/>
        <v>18807.45298951076</v>
      </c>
      <c r="P329" s="55">
        <f t="shared" si="28"/>
        <v>0</v>
      </c>
      <c r="Q329" s="56" t="s">
        <v>2519</v>
      </c>
      <c r="R329" s="46"/>
      <c r="S329" s="46" t="s">
        <v>2520</v>
      </c>
      <c r="T329" s="57"/>
      <c r="U329" s="58"/>
      <c r="V329" s="16"/>
    </row>
    <row r="330" spans="1:22" s="65" customFormat="1" ht="12.75">
      <c r="A330" s="118" t="s">
        <v>1022</v>
      </c>
      <c r="B330" s="16" t="s">
        <v>2653</v>
      </c>
      <c r="C330" s="119" t="s">
        <v>2556</v>
      </c>
      <c r="D330" s="118" t="s">
        <v>1405</v>
      </c>
      <c r="E330" s="16" t="s">
        <v>2557</v>
      </c>
      <c r="F330" s="34" t="s">
        <v>444</v>
      </c>
      <c r="G330" s="34" t="s">
        <v>2555</v>
      </c>
      <c r="H330" s="120" t="s">
        <v>338</v>
      </c>
      <c r="I330" s="120" t="s">
        <v>445</v>
      </c>
      <c r="J330" s="121">
        <v>7</v>
      </c>
      <c r="K330" s="122" t="s">
        <v>1045</v>
      </c>
      <c r="L330" s="122" t="s">
        <v>1046</v>
      </c>
      <c r="M330" s="124">
        <v>66929971</v>
      </c>
      <c r="N330" s="124">
        <v>0</v>
      </c>
      <c r="O330" s="103">
        <f t="shared" si="28"/>
        <v>34566.44527880926</v>
      </c>
      <c r="P330" s="103">
        <f t="shared" si="28"/>
        <v>0</v>
      </c>
      <c r="Q330" s="138" t="s">
        <v>2519</v>
      </c>
      <c r="R330" s="16" t="s">
        <v>2558</v>
      </c>
      <c r="S330" s="16" t="s">
        <v>2520</v>
      </c>
      <c r="T330" s="33"/>
      <c r="U330" s="58"/>
      <c r="V330" s="16"/>
    </row>
    <row r="331" spans="1:22" s="65" customFormat="1" ht="12.75">
      <c r="A331" s="45" t="s">
        <v>1022</v>
      </c>
      <c r="B331" s="46" t="s">
        <v>1360</v>
      </c>
      <c r="C331" s="47">
        <v>17453</v>
      </c>
      <c r="D331" s="45" t="s">
        <v>1405</v>
      </c>
      <c r="E331" s="46" t="s">
        <v>1361</v>
      </c>
      <c r="F331" s="48" t="s">
        <v>1362</v>
      </c>
      <c r="G331" s="48" t="s">
        <v>2555</v>
      </c>
      <c r="H331" s="49"/>
      <c r="I331" s="50"/>
      <c r="J331" s="51"/>
      <c r="K331" s="52"/>
      <c r="L331" s="46"/>
      <c r="M331" s="54"/>
      <c r="N331" s="54">
        <v>35465881</v>
      </c>
      <c r="O331" s="55">
        <f>M331/1936.27</f>
        <v>0</v>
      </c>
      <c r="P331" s="55">
        <f>N331/1936.27</f>
        <v>18316.598924736736</v>
      </c>
      <c r="Q331" s="60" t="s">
        <v>2560</v>
      </c>
      <c r="R331" s="46"/>
      <c r="S331" s="46" t="s">
        <v>1870</v>
      </c>
      <c r="T331" s="57"/>
      <c r="U331" s="58"/>
      <c r="V331" s="16"/>
    </row>
    <row r="332" spans="1:22" s="65" customFormat="1" ht="12.75">
      <c r="A332" s="45" t="s">
        <v>1022</v>
      </c>
      <c r="B332" s="46" t="s">
        <v>1026</v>
      </c>
      <c r="C332" s="47"/>
      <c r="D332" s="45"/>
      <c r="E332" s="46"/>
      <c r="F332" s="48"/>
      <c r="G332" s="48" t="s">
        <v>1021</v>
      </c>
      <c r="H332" s="49"/>
      <c r="I332" s="50"/>
      <c r="J332" s="51"/>
      <c r="K332" s="52"/>
      <c r="L332" s="46"/>
      <c r="M332" s="54"/>
      <c r="N332" s="54">
        <v>12187098</v>
      </c>
      <c r="O332" s="55">
        <f aca="true" t="shared" si="29" ref="O332:P335">M332/1936.27</f>
        <v>0</v>
      </c>
      <c r="P332" s="55">
        <f t="shared" si="29"/>
        <v>6294.110841979683</v>
      </c>
      <c r="Q332" s="60" t="s">
        <v>587</v>
      </c>
      <c r="R332" s="46"/>
      <c r="S332" s="46"/>
      <c r="T332" s="57"/>
      <c r="U332" s="58"/>
      <c r="V332" s="16"/>
    </row>
    <row r="333" spans="1:22" s="65" customFormat="1" ht="12.75">
      <c r="A333" s="45" t="s">
        <v>1022</v>
      </c>
      <c r="B333" s="46" t="s">
        <v>1025</v>
      </c>
      <c r="C333" s="47"/>
      <c r="D333" s="45"/>
      <c r="E333" s="46"/>
      <c r="F333" s="48"/>
      <c r="G333" s="48" t="s">
        <v>1021</v>
      </c>
      <c r="H333" s="49"/>
      <c r="I333" s="50"/>
      <c r="J333" s="51"/>
      <c r="K333" s="52"/>
      <c r="L333" s="46"/>
      <c r="M333" s="54"/>
      <c r="N333" s="54">
        <v>13243723</v>
      </c>
      <c r="O333" s="55">
        <f t="shared" si="29"/>
        <v>0</v>
      </c>
      <c r="P333" s="55">
        <f t="shared" si="29"/>
        <v>6839.812112980111</v>
      </c>
      <c r="Q333" s="56" t="s">
        <v>587</v>
      </c>
      <c r="R333" s="46"/>
      <c r="S333" s="46"/>
      <c r="T333" s="57"/>
      <c r="U333" s="58"/>
      <c r="V333" s="16"/>
    </row>
    <row r="334" spans="1:22" s="65" customFormat="1" ht="12.75">
      <c r="A334" s="45" t="s">
        <v>1022</v>
      </c>
      <c r="B334" s="46" t="s">
        <v>459</v>
      </c>
      <c r="C334" s="47" t="s">
        <v>2590</v>
      </c>
      <c r="D334" s="45" t="s">
        <v>1405</v>
      </c>
      <c r="E334" s="48" t="s">
        <v>1064</v>
      </c>
      <c r="F334" s="48" t="s">
        <v>1064</v>
      </c>
      <c r="G334" s="48" t="s">
        <v>1023</v>
      </c>
      <c r="H334" s="49"/>
      <c r="I334" s="50">
        <v>30894</v>
      </c>
      <c r="J334" s="51"/>
      <c r="K334" s="52">
        <v>31442</v>
      </c>
      <c r="L334" s="53">
        <v>33644</v>
      </c>
      <c r="M334" s="54"/>
      <c r="N334" s="54">
        <v>7490756</v>
      </c>
      <c r="O334" s="55">
        <f t="shared" si="29"/>
        <v>0</v>
      </c>
      <c r="P334" s="55">
        <f t="shared" si="29"/>
        <v>3868.6526155959655</v>
      </c>
      <c r="Q334" s="56" t="s">
        <v>587</v>
      </c>
      <c r="R334" s="46"/>
      <c r="S334" s="46"/>
      <c r="T334" s="57"/>
      <c r="U334" s="58"/>
      <c r="V334" s="16"/>
    </row>
    <row r="335" spans="1:22" s="65" customFormat="1" ht="12.75">
      <c r="A335" s="45" t="s">
        <v>1022</v>
      </c>
      <c r="B335" s="46" t="s">
        <v>459</v>
      </c>
      <c r="C335" s="47" t="s">
        <v>2590</v>
      </c>
      <c r="D335" s="45" t="s">
        <v>1405</v>
      </c>
      <c r="E335" s="48" t="s">
        <v>1064</v>
      </c>
      <c r="F335" s="48" t="s">
        <v>1064</v>
      </c>
      <c r="G335" s="48" t="s">
        <v>2555</v>
      </c>
      <c r="H335" s="49"/>
      <c r="I335" s="50">
        <v>30894</v>
      </c>
      <c r="J335" s="51"/>
      <c r="K335" s="52">
        <v>31442</v>
      </c>
      <c r="L335" s="53">
        <v>33644</v>
      </c>
      <c r="M335" s="54"/>
      <c r="N335" s="54">
        <v>21639573</v>
      </c>
      <c r="O335" s="55">
        <f t="shared" si="29"/>
        <v>0</v>
      </c>
      <c r="P335" s="55">
        <f t="shared" si="29"/>
        <v>11175.906769200576</v>
      </c>
      <c r="Q335" s="56" t="s">
        <v>2519</v>
      </c>
      <c r="R335" s="46" t="s">
        <v>1506</v>
      </c>
      <c r="S335" s="46"/>
      <c r="T335" s="57"/>
      <c r="U335" s="141"/>
      <c r="V335" s="16"/>
    </row>
    <row r="336" spans="1:22" s="65" customFormat="1" ht="12.75">
      <c r="A336" s="45"/>
      <c r="B336" s="46"/>
      <c r="C336" s="47"/>
      <c r="D336" s="45"/>
      <c r="E336" s="48"/>
      <c r="F336" s="48"/>
      <c r="G336" s="48"/>
      <c r="H336" s="49"/>
      <c r="I336" s="50"/>
      <c r="J336" s="366" t="s">
        <v>2350</v>
      </c>
      <c r="K336" s="367"/>
      <c r="L336" s="368"/>
      <c r="M336" s="54"/>
      <c r="N336" s="54"/>
      <c r="O336" s="109">
        <f>SUM(O322:O335)</f>
        <v>235081.86048433327</v>
      </c>
      <c r="P336" s="109">
        <f>SUM(P322:P335)</f>
        <v>56926.98693880502</v>
      </c>
      <c r="Q336" s="56"/>
      <c r="R336" s="46"/>
      <c r="S336" s="46"/>
      <c r="T336" s="57"/>
      <c r="U336" s="16"/>
      <c r="V336" s="16"/>
    </row>
    <row r="337" spans="1:22" s="65" customFormat="1" ht="12.75">
      <c r="A337" s="45"/>
      <c r="B337" s="46"/>
      <c r="C337" s="47"/>
      <c r="D337" s="45"/>
      <c r="E337" s="48"/>
      <c r="F337" s="48"/>
      <c r="G337" s="48"/>
      <c r="H337" s="49"/>
      <c r="I337" s="50"/>
      <c r="J337" s="126"/>
      <c r="K337" s="127"/>
      <c r="L337" s="128"/>
      <c r="M337" s="54"/>
      <c r="N337" s="54"/>
      <c r="O337" s="109"/>
      <c r="P337" s="109"/>
      <c r="Q337" s="56"/>
      <c r="R337" s="46"/>
      <c r="S337" s="46"/>
      <c r="T337" s="57"/>
      <c r="U337" s="16"/>
      <c r="V337" s="16"/>
    </row>
    <row r="338" spans="1:22" s="65" customFormat="1" ht="12.75">
      <c r="A338" s="45"/>
      <c r="B338" s="110"/>
      <c r="C338" s="111"/>
      <c r="D338" s="79" t="s">
        <v>759</v>
      </c>
      <c r="E338" s="48"/>
      <c r="F338" s="48"/>
      <c r="G338" s="48"/>
      <c r="H338" s="49"/>
      <c r="I338" s="50"/>
      <c r="J338" s="369" t="s">
        <v>2352</v>
      </c>
      <c r="K338" s="370"/>
      <c r="L338" s="371"/>
      <c r="M338" s="149"/>
      <c r="N338" s="149"/>
      <c r="O338" s="372">
        <f>O336+P336</f>
        <v>292008.8474231383</v>
      </c>
      <c r="P338" s="373"/>
      <c r="Q338" s="56"/>
      <c r="R338" s="46"/>
      <c r="S338" s="46"/>
      <c r="T338" s="57"/>
      <c r="U338" s="16"/>
      <c r="V338" s="16"/>
    </row>
    <row r="339" spans="1:22" s="65" customFormat="1" ht="12.75">
      <c r="A339" s="45"/>
      <c r="B339" s="110"/>
      <c r="C339" s="111"/>
      <c r="D339" s="79"/>
      <c r="E339" s="48"/>
      <c r="F339" s="48"/>
      <c r="G339" s="48"/>
      <c r="H339" s="49"/>
      <c r="I339" s="50"/>
      <c r="J339" s="80"/>
      <c r="K339" s="81"/>
      <c r="L339" s="82"/>
      <c r="M339" s="149"/>
      <c r="N339" s="149"/>
      <c r="O339" s="115"/>
      <c r="P339" s="116"/>
      <c r="Q339" s="56"/>
      <c r="R339" s="46"/>
      <c r="S339" s="46"/>
      <c r="T339" s="57"/>
      <c r="U339" s="16"/>
      <c r="V339" s="16"/>
    </row>
    <row r="340" spans="1:22" s="65" customFormat="1" ht="12.75">
      <c r="A340" s="45">
        <v>70</v>
      </c>
      <c r="B340" s="46" t="s">
        <v>1657</v>
      </c>
      <c r="C340" s="47">
        <v>12854</v>
      </c>
      <c r="D340" s="45" t="s">
        <v>1405</v>
      </c>
      <c r="E340" s="48" t="s">
        <v>1492</v>
      </c>
      <c r="F340" s="48" t="s">
        <v>1492</v>
      </c>
      <c r="G340" s="48" t="s">
        <v>2555</v>
      </c>
      <c r="H340" s="49" t="s">
        <v>603</v>
      </c>
      <c r="I340" s="50">
        <v>30772</v>
      </c>
      <c r="J340" s="51">
        <v>1998</v>
      </c>
      <c r="K340" s="52" t="s">
        <v>1496</v>
      </c>
      <c r="L340" s="117"/>
      <c r="M340" s="54">
        <v>64200624</v>
      </c>
      <c r="N340" s="54"/>
      <c r="O340" s="55">
        <f aca="true" t="shared" si="30" ref="O340:O346">M340/1936.27</f>
        <v>33156.855190650065</v>
      </c>
      <c r="P340" s="55">
        <f aca="true" t="shared" si="31" ref="P340:P346">N340/1936.27</f>
        <v>0</v>
      </c>
      <c r="Q340" s="56" t="s">
        <v>2577</v>
      </c>
      <c r="R340" s="46" t="s">
        <v>1922</v>
      </c>
      <c r="S340" s="46" t="s">
        <v>631</v>
      </c>
      <c r="T340" s="57"/>
      <c r="U340" s="141"/>
      <c r="V340" s="16"/>
    </row>
    <row r="341" spans="1:22" s="65" customFormat="1" ht="12.75">
      <c r="A341" s="45">
        <v>70</v>
      </c>
      <c r="B341" s="46" t="s">
        <v>2748</v>
      </c>
      <c r="C341" s="47" t="s">
        <v>2658</v>
      </c>
      <c r="D341" s="45" t="s">
        <v>1405</v>
      </c>
      <c r="E341" s="48"/>
      <c r="F341" s="48" t="s">
        <v>2147</v>
      </c>
      <c r="G341" s="48" t="s">
        <v>1373</v>
      </c>
      <c r="H341" s="49" t="s">
        <v>603</v>
      </c>
      <c r="I341" s="50">
        <v>30771</v>
      </c>
      <c r="J341" s="51">
        <v>1916</v>
      </c>
      <c r="K341" s="52"/>
      <c r="L341" s="117"/>
      <c r="M341" s="54">
        <v>66303909</v>
      </c>
      <c r="N341" s="54">
        <v>6031998</v>
      </c>
      <c r="O341" s="55">
        <f t="shared" si="30"/>
        <v>34243.111239651495</v>
      </c>
      <c r="P341" s="55">
        <f t="shared" si="31"/>
        <v>3115.2669823939846</v>
      </c>
      <c r="Q341" s="56"/>
      <c r="R341" s="46"/>
      <c r="S341" s="46" t="s">
        <v>282</v>
      </c>
      <c r="T341" s="57"/>
      <c r="U341" s="16"/>
      <c r="V341" s="16"/>
    </row>
    <row r="342" spans="1:22" s="65" customFormat="1" ht="12.75">
      <c r="A342" s="45"/>
      <c r="B342" s="46" t="s">
        <v>2749</v>
      </c>
      <c r="C342" s="47">
        <v>19340</v>
      </c>
      <c r="D342" s="45" t="s">
        <v>1405</v>
      </c>
      <c r="E342" s="48" t="s">
        <v>2147</v>
      </c>
      <c r="F342" s="48" t="s">
        <v>1924</v>
      </c>
      <c r="G342" s="48" t="s">
        <v>1376</v>
      </c>
      <c r="H342" s="49">
        <v>33011</v>
      </c>
      <c r="I342" s="50">
        <v>30623</v>
      </c>
      <c r="J342" s="51">
        <v>3643</v>
      </c>
      <c r="K342" s="52"/>
      <c r="L342" s="117"/>
      <c r="M342" s="54"/>
      <c r="N342" s="54">
        <v>22632614</v>
      </c>
      <c r="O342" s="55">
        <f t="shared" si="30"/>
        <v>0</v>
      </c>
      <c r="P342" s="55">
        <f t="shared" si="31"/>
        <v>11688.7696447293</v>
      </c>
      <c r="Q342" s="56" t="s">
        <v>2577</v>
      </c>
      <c r="R342" s="46" t="s">
        <v>1923</v>
      </c>
      <c r="S342" s="46"/>
      <c r="T342" s="57"/>
      <c r="U342" s="16"/>
      <c r="V342" s="16"/>
    </row>
    <row r="343" spans="1:22" s="65" customFormat="1" ht="12.75">
      <c r="A343" s="45">
        <v>70</v>
      </c>
      <c r="B343" s="46" t="s">
        <v>1659</v>
      </c>
      <c r="C343" s="47" t="s">
        <v>1378</v>
      </c>
      <c r="D343" s="45" t="s">
        <v>1405</v>
      </c>
      <c r="E343" s="48" t="s">
        <v>1377</v>
      </c>
      <c r="F343" s="48" t="s">
        <v>1052</v>
      </c>
      <c r="G343" s="48" t="s">
        <v>1536</v>
      </c>
      <c r="H343" s="49" t="s">
        <v>603</v>
      </c>
      <c r="I343" s="49" t="s">
        <v>1051</v>
      </c>
      <c r="J343" s="51">
        <v>1319</v>
      </c>
      <c r="K343" s="52" t="s">
        <v>1496</v>
      </c>
      <c r="L343" s="117"/>
      <c r="M343" s="54">
        <v>120366400</v>
      </c>
      <c r="N343" s="54">
        <v>22260094</v>
      </c>
      <c r="O343" s="55">
        <f t="shared" si="30"/>
        <v>62164.057698564764</v>
      </c>
      <c r="P343" s="55">
        <f t="shared" si="31"/>
        <v>11496.379120680484</v>
      </c>
      <c r="Q343" s="56" t="s">
        <v>2577</v>
      </c>
      <c r="R343" s="46" t="s">
        <v>954</v>
      </c>
      <c r="S343" s="46" t="s">
        <v>2520</v>
      </c>
      <c r="T343" s="57"/>
      <c r="U343" s="16"/>
      <c r="V343" s="16"/>
    </row>
    <row r="344" spans="1:22" s="65" customFormat="1" ht="12.75">
      <c r="A344" s="45">
        <v>70</v>
      </c>
      <c r="B344" s="46" t="s">
        <v>1925</v>
      </c>
      <c r="C344" s="47">
        <v>18311</v>
      </c>
      <c r="D344" s="45" t="s">
        <v>1405</v>
      </c>
      <c r="E344" s="46" t="s">
        <v>704</v>
      </c>
      <c r="F344" s="48" t="s">
        <v>1493</v>
      </c>
      <c r="G344" s="48" t="s">
        <v>1376</v>
      </c>
      <c r="H344" s="49"/>
      <c r="I344" s="50">
        <v>30770</v>
      </c>
      <c r="J344" s="51">
        <v>1873</v>
      </c>
      <c r="K344" s="52" t="s">
        <v>1496</v>
      </c>
      <c r="L344" s="117"/>
      <c r="M344" s="54">
        <v>99603977</v>
      </c>
      <c r="N344" s="54">
        <v>7932751</v>
      </c>
      <c r="O344" s="55">
        <f t="shared" si="30"/>
        <v>51441.16109840053</v>
      </c>
      <c r="P344" s="55">
        <f t="shared" si="31"/>
        <v>4096.923982709023</v>
      </c>
      <c r="Q344" s="56" t="s">
        <v>2560</v>
      </c>
      <c r="R344" s="46" t="s">
        <v>1658</v>
      </c>
      <c r="S344" s="46" t="s">
        <v>2520</v>
      </c>
      <c r="T344" s="57"/>
      <c r="U344" s="16"/>
      <c r="V344" s="16"/>
    </row>
    <row r="345" spans="1:22" s="65" customFormat="1" ht="12.75">
      <c r="A345" s="45">
        <v>70</v>
      </c>
      <c r="B345" s="46" t="s">
        <v>2017</v>
      </c>
      <c r="C345" s="47" t="s">
        <v>238</v>
      </c>
      <c r="D345" s="45" t="s">
        <v>1405</v>
      </c>
      <c r="E345" s="16" t="s">
        <v>898</v>
      </c>
      <c r="F345" s="48" t="s">
        <v>1055</v>
      </c>
      <c r="G345" s="48" t="s">
        <v>465</v>
      </c>
      <c r="H345" s="49"/>
      <c r="I345" s="49" t="s">
        <v>418</v>
      </c>
      <c r="J345" s="51">
        <v>1867</v>
      </c>
      <c r="K345" s="52" t="s">
        <v>1496</v>
      </c>
      <c r="L345" s="117"/>
      <c r="M345" s="54">
        <v>29712758</v>
      </c>
      <c r="N345" s="54">
        <v>5933516</v>
      </c>
      <c r="O345" s="55">
        <f t="shared" si="30"/>
        <v>15345.358860076332</v>
      </c>
      <c r="P345" s="55">
        <f t="shared" si="31"/>
        <v>3064.4052740578536</v>
      </c>
      <c r="Q345" s="56" t="s">
        <v>2560</v>
      </c>
      <c r="R345" s="46" t="s">
        <v>2018</v>
      </c>
      <c r="S345" s="46" t="s">
        <v>1870</v>
      </c>
      <c r="T345" s="57"/>
      <c r="U345" s="16"/>
      <c r="V345" s="16"/>
    </row>
    <row r="346" spans="1:22" s="65" customFormat="1" ht="12.75">
      <c r="A346" s="118"/>
      <c r="B346" s="16" t="s">
        <v>1921</v>
      </c>
      <c r="C346" s="119">
        <v>23448</v>
      </c>
      <c r="D346" s="118" t="s">
        <v>1405</v>
      </c>
      <c r="E346" s="34" t="s">
        <v>1660</v>
      </c>
      <c r="F346" s="34" t="s">
        <v>1375</v>
      </c>
      <c r="G346" s="34" t="s">
        <v>2555</v>
      </c>
      <c r="H346" s="120" t="s">
        <v>603</v>
      </c>
      <c r="I346" s="31">
        <v>30771</v>
      </c>
      <c r="J346" s="121">
        <v>1919</v>
      </c>
      <c r="K346" s="122" t="s">
        <v>1496</v>
      </c>
      <c r="L346" s="123"/>
      <c r="M346" s="124">
        <v>24547633</v>
      </c>
      <c r="N346" s="124"/>
      <c r="O346" s="103">
        <f t="shared" si="30"/>
        <v>12677.794419166748</v>
      </c>
      <c r="P346" s="103">
        <f t="shared" si="31"/>
        <v>0</v>
      </c>
      <c r="Q346" s="104" t="s">
        <v>2560</v>
      </c>
      <c r="R346" s="16" t="s">
        <v>1661</v>
      </c>
      <c r="S346" s="16" t="s">
        <v>42</v>
      </c>
      <c r="T346" s="33"/>
      <c r="U346" s="16"/>
      <c r="V346" s="16"/>
    </row>
    <row r="347" spans="1:22" s="65" customFormat="1" ht="12.75">
      <c r="A347" s="45">
        <v>70</v>
      </c>
      <c r="B347" s="46" t="s">
        <v>2435</v>
      </c>
      <c r="C347" s="47" t="s">
        <v>1739</v>
      </c>
      <c r="D347" s="45" t="s">
        <v>1405</v>
      </c>
      <c r="E347" s="46" t="s">
        <v>703</v>
      </c>
      <c r="F347" s="48" t="s">
        <v>2194</v>
      </c>
      <c r="G347" s="48" t="s">
        <v>1374</v>
      </c>
      <c r="H347" s="49"/>
      <c r="I347" s="50">
        <v>30894</v>
      </c>
      <c r="J347" s="51">
        <v>4408</v>
      </c>
      <c r="K347" s="52" t="s">
        <v>1496</v>
      </c>
      <c r="L347" s="117"/>
      <c r="M347" s="54"/>
      <c r="N347" s="54">
        <v>10787838</v>
      </c>
      <c r="O347" s="55">
        <f aca="true" t="shared" si="32" ref="O347:P350">M347/1936.27</f>
        <v>0</v>
      </c>
      <c r="P347" s="55">
        <f t="shared" si="32"/>
        <v>5571.453361359728</v>
      </c>
      <c r="Q347" s="56" t="s">
        <v>587</v>
      </c>
      <c r="R347" s="46"/>
      <c r="S347" s="46"/>
      <c r="T347" s="57"/>
      <c r="U347" s="16"/>
      <c r="V347" s="16"/>
    </row>
    <row r="348" spans="1:22" s="65" customFormat="1" ht="12.75">
      <c r="A348" s="45"/>
      <c r="B348" s="46" t="s">
        <v>1372</v>
      </c>
      <c r="C348" s="47"/>
      <c r="D348" s="45"/>
      <c r="E348" s="46"/>
      <c r="F348" s="48"/>
      <c r="G348" s="48" t="s">
        <v>1527</v>
      </c>
      <c r="H348" s="49"/>
      <c r="I348" s="50"/>
      <c r="J348" s="51"/>
      <c r="K348" s="52"/>
      <c r="L348" s="117"/>
      <c r="M348" s="54"/>
      <c r="N348" s="54">
        <v>5572417</v>
      </c>
      <c r="O348" s="55">
        <f t="shared" si="32"/>
        <v>0</v>
      </c>
      <c r="P348" s="55">
        <f t="shared" si="32"/>
        <v>2877.913204253539</v>
      </c>
      <c r="Q348" s="56" t="s">
        <v>587</v>
      </c>
      <c r="R348" s="46"/>
      <c r="S348" s="46"/>
      <c r="T348" s="57"/>
      <c r="U348" s="16"/>
      <c r="V348" s="16"/>
    </row>
    <row r="349" spans="1:22" s="65" customFormat="1" ht="12.75">
      <c r="A349" s="45">
        <v>70</v>
      </c>
      <c r="B349" s="46" t="s">
        <v>2199</v>
      </c>
      <c r="C349" s="47">
        <v>10932</v>
      </c>
      <c r="D349" s="83" t="s">
        <v>1405</v>
      </c>
      <c r="E349" s="46"/>
      <c r="F349" s="48" t="s">
        <v>2198</v>
      </c>
      <c r="G349" s="48" t="s">
        <v>1527</v>
      </c>
      <c r="H349" s="49"/>
      <c r="I349" s="50">
        <v>30623</v>
      </c>
      <c r="J349" s="51">
        <v>5643</v>
      </c>
      <c r="K349" s="52"/>
      <c r="L349" s="117"/>
      <c r="M349" s="54"/>
      <c r="N349" s="54"/>
      <c r="O349" s="55">
        <f t="shared" si="32"/>
        <v>0</v>
      </c>
      <c r="P349" s="55">
        <f t="shared" si="32"/>
        <v>0</v>
      </c>
      <c r="Q349" s="56" t="s">
        <v>587</v>
      </c>
      <c r="R349" s="46"/>
      <c r="S349" s="46"/>
      <c r="T349" s="57"/>
      <c r="U349" s="16"/>
      <c r="V349" s="16"/>
    </row>
    <row r="350" spans="1:22" s="65" customFormat="1" ht="13.5" thickBot="1">
      <c r="A350" s="45">
        <v>70</v>
      </c>
      <c r="B350" s="46" t="s">
        <v>1844</v>
      </c>
      <c r="C350" s="47"/>
      <c r="D350" s="45"/>
      <c r="E350" s="46"/>
      <c r="F350" s="48"/>
      <c r="G350" s="48" t="s">
        <v>1527</v>
      </c>
      <c r="H350" s="49"/>
      <c r="I350" s="50">
        <v>30894</v>
      </c>
      <c r="J350" s="51">
        <v>4408</v>
      </c>
      <c r="K350" s="52"/>
      <c r="L350" s="117"/>
      <c r="M350" s="54"/>
      <c r="N350" s="54">
        <v>2226094</v>
      </c>
      <c r="O350" s="63">
        <f t="shared" si="32"/>
        <v>0</v>
      </c>
      <c r="P350" s="63">
        <f t="shared" si="32"/>
        <v>1149.6816043217113</v>
      </c>
      <c r="Q350" s="56" t="s">
        <v>587</v>
      </c>
      <c r="R350" s="46" t="s">
        <v>1843</v>
      </c>
      <c r="S350" s="46"/>
      <c r="T350" s="57"/>
      <c r="U350" s="16"/>
      <c r="V350" s="16"/>
    </row>
    <row r="351" spans="1:22" s="65" customFormat="1" ht="13.5" thickTop="1">
      <c r="A351" s="45"/>
      <c r="B351" s="46"/>
      <c r="C351" s="47"/>
      <c r="D351" s="45"/>
      <c r="E351" s="46"/>
      <c r="F351" s="48"/>
      <c r="G351" s="48"/>
      <c r="H351" s="49"/>
      <c r="I351" s="50"/>
      <c r="J351" s="366" t="s">
        <v>2350</v>
      </c>
      <c r="K351" s="367"/>
      <c r="L351" s="368"/>
      <c r="M351" s="54"/>
      <c r="N351" s="54"/>
      <c r="O351" s="109">
        <f>SUM(O340:O350)</f>
        <v>209028.33850650996</v>
      </c>
      <c r="P351" s="109">
        <f>SUM(P340:P350)</f>
        <v>43060.79317450563</v>
      </c>
      <c r="Q351" s="56"/>
      <c r="R351" s="46"/>
      <c r="S351" s="46"/>
      <c r="T351" s="57"/>
      <c r="U351" s="16"/>
      <c r="V351" s="16"/>
    </row>
    <row r="352" spans="1:22" s="65" customFormat="1" ht="12.75">
      <c r="A352" s="45"/>
      <c r="B352" s="46"/>
      <c r="C352" s="47"/>
      <c r="D352" s="45"/>
      <c r="E352" s="46"/>
      <c r="F352" s="48"/>
      <c r="G352" s="48"/>
      <c r="H352" s="49"/>
      <c r="I352" s="50"/>
      <c r="J352" s="366"/>
      <c r="K352" s="367"/>
      <c r="L352" s="368"/>
      <c r="M352" s="54"/>
      <c r="N352" s="54"/>
      <c r="O352" s="55"/>
      <c r="P352" s="55"/>
      <c r="Q352" s="56"/>
      <c r="R352" s="46"/>
      <c r="S352" s="46"/>
      <c r="T352" s="57"/>
      <c r="U352" s="16"/>
      <c r="V352" s="16"/>
    </row>
    <row r="353" spans="1:22" s="192" customFormat="1" ht="12.75">
      <c r="A353" s="45"/>
      <c r="B353" s="110"/>
      <c r="C353" s="111" t="s">
        <v>761</v>
      </c>
      <c r="D353" s="140"/>
      <c r="E353" s="46"/>
      <c r="F353" s="48"/>
      <c r="G353" s="48"/>
      <c r="H353" s="49"/>
      <c r="I353" s="50"/>
      <c r="J353" s="390" t="s">
        <v>2358</v>
      </c>
      <c r="K353" s="390"/>
      <c r="L353" s="390"/>
      <c r="M353" s="54"/>
      <c r="N353" s="54"/>
      <c r="O353" s="391">
        <f>O351+P351</f>
        <v>252089.1316810156</v>
      </c>
      <c r="P353" s="391"/>
      <c r="Q353" s="56"/>
      <c r="R353" s="46"/>
      <c r="S353" s="46"/>
      <c r="T353" s="57"/>
      <c r="U353" s="16"/>
      <c r="V353" s="16"/>
    </row>
    <row r="354" spans="1:22" s="142" customFormat="1" ht="12.75">
      <c r="A354" s="45"/>
      <c r="B354" s="110"/>
      <c r="C354" s="111"/>
      <c r="D354" s="140"/>
      <c r="E354" s="46"/>
      <c r="F354" s="48"/>
      <c r="G354" s="48"/>
      <c r="H354" s="49"/>
      <c r="I354" s="50"/>
      <c r="J354" s="364"/>
      <c r="K354" s="364"/>
      <c r="L354" s="364"/>
      <c r="M354" s="54"/>
      <c r="N354" s="54"/>
      <c r="O354" s="61"/>
      <c r="P354" s="61"/>
      <c r="Q354" s="56"/>
      <c r="R354" s="46"/>
      <c r="S354" s="46"/>
      <c r="T354" s="57"/>
      <c r="U354" s="16"/>
      <c r="V354" s="16"/>
    </row>
    <row r="355" spans="1:22" s="65" customFormat="1" ht="12.75">
      <c r="A355" s="45">
        <v>54</v>
      </c>
      <c r="B355" s="46" t="s">
        <v>2546</v>
      </c>
      <c r="C355" s="47" t="s">
        <v>1164</v>
      </c>
      <c r="D355" s="45" t="s">
        <v>1405</v>
      </c>
      <c r="E355" s="48" t="s">
        <v>1112</v>
      </c>
      <c r="F355" s="48" t="s">
        <v>1112</v>
      </c>
      <c r="G355" s="48" t="s">
        <v>1908</v>
      </c>
      <c r="H355" s="49"/>
      <c r="I355" s="50">
        <v>30677</v>
      </c>
      <c r="J355" s="51">
        <v>6503</v>
      </c>
      <c r="K355" s="52">
        <v>31412</v>
      </c>
      <c r="L355" s="53">
        <v>31740</v>
      </c>
      <c r="M355" s="54">
        <v>120366400</v>
      </c>
      <c r="N355" s="54">
        <v>9263425</v>
      </c>
      <c r="O355" s="55">
        <f aca="true" t="shared" si="33" ref="O355:P360">M355/1936.27</f>
        <v>62164.057698564764</v>
      </c>
      <c r="P355" s="55">
        <f t="shared" si="33"/>
        <v>4784.159750448026</v>
      </c>
      <c r="Q355" s="56" t="s">
        <v>2519</v>
      </c>
      <c r="R355" s="46" t="s">
        <v>1365</v>
      </c>
      <c r="S355" s="46" t="s">
        <v>2520</v>
      </c>
      <c r="T355" s="57"/>
      <c r="U355" s="16"/>
      <c r="V355" s="16"/>
    </row>
    <row r="356" spans="1:22" s="65" customFormat="1" ht="12.75">
      <c r="A356" s="45">
        <v>54</v>
      </c>
      <c r="B356" s="46" t="s">
        <v>491</v>
      </c>
      <c r="C356" s="47" t="s">
        <v>1000</v>
      </c>
      <c r="D356" s="45" t="s">
        <v>1405</v>
      </c>
      <c r="E356" s="46" t="s">
        <v>2023</v>
      </c>
      <c r="F356" s="48" t="s">
        <v>1109</v>
      </c>
      <c r="G356" s="48" t="s">
        <v>1909</v>
      </c>
      <c r="H356" s="49"/>
      <c r="I356" s="50">
        <v>30894</v>
      </c>
      <c r="J356" s="51">
        <v>4407</v>
      </c>
      <c r="K356" s="52">
        <v>31412</v>
      </c>
      <c r="L356" s="53">
        <v>31740</v>
      </c>
      <c r="M356" s="54">
        <v>102057576</v>
      </c>
      <c r="N356" s="54">
        <v>3459166</v>
      </c>
      <c r="O356" s="55">
        <f t="shared" si="33"/>
        <v>52708.3392295496</v>
      </c>
      <c r="P356" s="55">
        <f t="shared" si="33"/>
        <v>1786.5101457957826</v>
      </c>
      <c r="Q356" s="56" t="s">
        <v>2519</v>
      </c>
      <c r="R356" s="46"/>
      <c r="S356" s="46" t="s">
        <v>2520</v>
      </c>
      <c r="T356" s="57"/>
      <c r="U356" s="16"/>
      <c r="V356" s="16"/>
    </row>
    <row r="357" spans="1:22" s="65" customFormat="1" ht="12.75">
      <c r="A357" s="45">
        <v>54</v>
      </c>
      <c r="B357" s="46" t="s">
        <v>488</v>
      </c>
      <c r="C357" s="47" t="s">
        <v>970</v>
      </c>
      <c r="D357" s="45" t="s">
        <v>1405</v>
      </c>
      <c r="E357" s="46" t="s">
        <v>2547</v>
      </c>
      <c r="F357" s="48" t="s">
        <v>1876</v>
      </c>
      <c r="G357" s="48" t="s">
        <v>1908</v>
      </c>
      <c r="H357" s="49"/>
      <c r="I357" s="50">
        <v>30894</v>
      </c>
      <c r="J357" s="51"/>
      <c r="K357" s="52">
        <v>31412</v>
      </c>
      <c r="L357" s="53">
        <v>31740</v>
      </c>
      <c r="M357" s="54"/>
      <c r="N357" s="54"/>
      <c r="O357" s="55">
        <f t="shared" si="33"/>
        <v>0</v>
      </c>
      <c r="P357" s="55">
        <f t="shared" si="33"/>
        <v>0</v>
      </c>
      <c r="Q357" s="60" t="s">
        <v>2735</v>
      </c>
      <c r="R357" s="46" t="s">
        <v>160</v>
      </c>
      <c r="S357" s="46"/>
      <c r="T357" s="57"/>
      <c r="U357" s="16"/>
      <c r="V357" s="16"/>
    </row>
    <row r="358" spans="1:22" s="65" customFormat="1" ht="12.75">
      <c r="A358" s="45">
        <v>54</v>
      </c>
      <c r="B358" s="46" t="s">
        <v>921</v>
      </c>
      <c r="C358" s="47" t="s">
        <v>887</v>
      </c>
      <c r="D358" s="45" t="s">
        <v>1405</v>
      </c>
      <c r="E358" s="46" t="s">
        <v>888</v>
      </c>
      <c r="F358" s="46" t="s">
        <v>922</v>
      </c>
      <c r="G358" s="48" t="s">
        <v>2555</v>
      </c>
      <c r="H358" s="49">
        <v>33017</v>
      </c>
      <c r="I358" s="50">
        <v>30894</v>
      </c>
      <c r="J358" s="51"/>
      <c r="K358" s="52">
        <v>31412</v>
      </c>
      <c r="L358" s="53">
        <v>31740</v>
      </c>
      <c r="M358" s="54"/>
      <c r="N358" s="54">
        <v>8302878</v>
      </c>
      <c r="O358" s="55">
        <f t="shared" si="33"/>
        <v>0</v>
      </c>
      <c r="P358" s="55">
        <f t="shared" si="33"/>
        <v>4288.078625398318</v>
      </c>
      <c r="Q358" s="60" t="s">
        <v>2577</v>
      </c>
      <c r="R358" s="46" t="s">
        <v>1154</v>
      </c>
      <c r="S358" s="46"/>
      <c r="T358" s="57"/>
      <c r="U358" s="16"/>
      <c r="V358" s="16"/>
    </row>
    <row r="359" spans="1:22" s="65" customFormat="1" ht="12.75">
      <c r="A359" s="45">
        <v>54</v>
      </c>
      <c r="B359" s="46" t="s">
        <v>283</v>
      </c>
      <c r="C359" s="139" t="s">
        <v>2651</v>
      </c>
      <c r="D359" s="45" t="s">
        <v>1405</v>
      </c>
      <c r="E359" s="46" t="s">
        <v>1606</v>
      </c>
      <c r="F359" s="48" t="s">
        <v>1530</v>
      </c>
      <c r="G359" s="48" t="s">
        <v>2555</v>
      </c>
      <c r="H359" s="49">
        <v>33011</v>
      </c>
      <c r="I359" s="50">
        <v>30894</v>
      </c>
      <c r="J359" s="51">
        <v>4407</v>
      </c>
      <c r="K359" s="52">
        <v>31412</v>
      </c>
      <c r="L359" s="53">
        <v>31740</v>
      </c>
      <c r="M359" s="54"/>
      <c r="N359" s="54"/>
      <c r="O359" s="55">
        <f t="shared" si="33"/>
        <v>0</v>
      </c>
      <c r="P359" s="55">
        <f t="shared" si="33"/>
        <v>0</v>
      </c>
      <c r="Q359" s="60" t="s">
        <v>2735</v>
      </c>
      <c r="R359" s="46" t="s">
        <v>284</v>
      </c>
      <c r="S359" s="46"/>
      <c r="T359" s="57"/>
      <c r="U359" s="16"/>
      <c r="V359" s="16"/>
    </row>
    <row r="360" spans="1:22" s="200" customFormat="1" ht="12.75">
      <c r="A360" s="140"/>
      <c r="B360" s="110" t="s">
        <v>307</v>
      </c>
      <c r="C360" s="111">
        <v>6841</v>
      </c>
      <c r="D360" s="140" t="s">
        <v>1405</v>
      </c>
      <c r="E360" s="110" t="s">
        <v>308</v>
      </c>
      <c r="F360" s="193" t="s">
        <v>2293</v>
      </c>
      <c r="G360" s="193" t="s">
        <v>1021</v>
      </c>
      <c r="H360" s="194">
        <v>33011</v>
      </c>
      <c r="I360" s="195"/>
      <c r="J360" s="196"/>
      <c r="K360" s="197"/>
      <c r="L360" s="56"/>
      <c r="M360" s="198"/>
      <c r="N360" s="198">
        <v>13199074</v>
      </c>
      <c r="O360" s="55">
        <f t="shared" si="33"/>
        <v>0</v>
      </c>
      <c r="P360" s="55">
        <f t="shared" si="33"/>
        <v>6816.752828892665</v>
      </c>
      <c r="Q360" s="60" t="s">
        <v>587</v>
      </c>
      <c r="R360" s="110"/>
      <c r="S360" s="110"/>
      <c r="T360" s="199"/>
      <c r="U360" s="24"/>
      <c r="V360" s="24"/>
    </row>
    <row r="361" spans="1:22" s="65" customFormat="1" ht="12.75">
      <c r="A361" s="45">
        <v>54</v>
      </c>
      <c r="B361" s="46" t="s">
        <v>489</v>
      </c>
      <c r="C361" s="47" t="s">
        <v>971</v>
      </c>
      <c r="D361" s="45" t="s">
        <v>1405</v>
      </c>
      <c r="E361" s="48" t="s">
        <v>1111</v>
      </c>
      <c r="F361" s="48" t="s">
        <v>1111</v>
      </c>
      <c r="G361" s="48" t="s">
        <v>2555</v>
      </c>
      <c r="H361" s="49"/>
      <c r="I361" s="50">
        <v>30894</v>
      </c>
      <c r="J361" s="51">
        <v>4407</v>
      </c>
      <c r="K361" s="52">
        <v>31412</v>
      </c>
      <c r="L361" s="53">
        <v>31740</v>
      </c>
      <c r="M361" s="54"/>
      <c r="N361" s="54"/>
      <c r="O361" s="55">
        <f aca="true" t="shared" si="34" ref="O361:O375">M361/1936.27</f>
        <v>0</v>
      </c>
      <c r="P361" s="55">
        <f aca="true" t="shared" si="35" ref="P361:P375">N361/1936.27</f>
        <v>0</v>
      </c>
      <c r="Q361" s="60"/>
      <c r="R361" s="46" t="s">
        <v>1155</v>
      </c>
      <c r="S361" s="46"/>
      <c r="T361" s="57"/>
      <c r="U361" s="16"/>
      <c r="V361" s="16"/>
    </row>
    <row r="362" spans="1:22" s="65" customFormat="1" ht="12.75">
      <c r="A362" s="45"/>
      <c r="B362" s="46" t="s">
        <v>884</v>
      </c>
      <c r="C362" s="47" t="s">
        <v>1638</v>
      </c>
      <c r="D362" s="45" t="s">
        <v>1405</v>
      </c>
      <c r="E362" s="46" t="s">
        <v>2548</v>
      </c>
      <c r="F362" s="48"/>
      <c r="G362" s="48" t="s">
        <v>2555</v>
      </c>
      <c r="H362" s="49"/>
      <c r="I362" s="50"/>
      <c r="J362" s="51"/>
      <c r="K362" s="52"/>
      <c r="L362" s="53"/>
      <c r="M362" s="54"/>
      <c r="N362" s="54">
        <v>8560923</v>
      </c>
      <c r="O362" s="55">
        <f t="shared" si="34"/>
        <v>0</v>
      </c>
      <c r="P362" s="55">
        <f t="shared" si="35"/>
        <v>4421.347745923864</v>
      </c>
      <c r="Q362" s="60" t="s">
        <v>2519</v>
      </c>
      <c r="R362" s="46" t="s">
        <v>1639</v>
      </c>
      <c r="S362" s="46" t="s">
        <v>42</v>
      </c>
      <c r="T362" s="57"/>
      <c r="U362" s="16"/>
      <c r="V362" s="16"/>
    </row>
    <row r="363" spans="1:22" s="65" customFormat="1" ht="12.75">
      <c r="A363" s="45">
        <v>54</v>
      </c>
      <c r="B363" s="46" t="s">
        <v>233</v>
      </c>
      <c r="C363" s="47"/>
      <c r="D363" s="45"/>
      <c r="E363" s="46"/>
      <c r="F363" s="48" t="s">
        <v>1877</v>
      </c>
      <c r="G363" s="48" t="s">
        <v>2555</v>
      </c>
      <c r="H363" s="49"/>
      <c r="I363" s="50">
        <v>30894</v>
      </c>
      <c r="J363" s="51"/>
      <c r="K363" s="52">
        <v>31412</v>
      </c>
      <c r="L363" s="53">
        <v>31740</v>
      </c>
      <c r="M363" s="54"/>
      <c r="N363" s="54">
        <v>7807989</v>
      </c>
      <c r="O363" s="55">
        <f t="shared" si="34"/>
        <v>0</v>
      </c>
      <c r="P363" s="55">
        <f t="shared" si="35"/>
        <v>4032.4897870648206</v>
      </c>
      <c r="Q363" s="60" t="s">
        <v>2519</v>
      </c>
      <c r="R363" s="46" t="s">
        <v>1133</v>
      </c>
      <c r="S363" s="46"/>
      <c r="T363" s="57"/>
      <c r="U363" s="141"/>
      <c r="V363" s="16"/>
    </row>
    <row r="364" spans="1:22" s="65" customFormat="1" ht="12.75">
      <c r="A364" s="45">
        <v>54</v>
      </c>
      <c r="B364" s="46" t="s">
        <v>490</v>
      </c>
      <c r="C364" s="47" t="s">
        <v>2652</v>
      </c>
      <c r="D364" s="45" t="s">
        <v>1405</v>
      </c>
      <c r="E364" s="48" t="s">
        <v>1110</v>
      </c>
      <c r="F364" s="48" t="s">
        <v>1112</v>
      </c>
      <c r="G364" s="48" t="s">
        <v>1156</v>
      </c>
      <c r="H364" s="49"/>
      <c r="I364" s="50">
        <v>30894</v>
      </c>
      <c r="J364" s="51">
        <v>4406</v>
      </c>
      <c r="K364" s="52">
        <v>31412</v>
      </c>
      <c r="L364" s="53">
        <v>31740</v>
      </c>
      <c r="M364" s="54"/>
      <c r="N364" s="54"/>
      <c r="O364" s="55">
        <f t="shared" si="34"/>
        <v>0</v>
      </c>
      <c r="P364" s="55">
        <f t="shared" si="35"/>
        <v>0</v>
      </c>
      <c r="Q364" s="60" t="s">
        <v>587</v>
      </c>
      <c r="R364" s="46" t="s">
        <v>2549</v>
      </c>
      <c r="S364" s="46"/>
      <c r="T364" s="57"/>
      <c r="U364" s="16"/>
      <c r="V364" s="16"/>
    </row>
    <row r="365" spans="1:22" s="65" customFormat="1" ht="12.75">
      <c r="A365" s="45"/>
      <c r="B365" s="46" t="s">
        <v>19</v>
      </c>
      <c r="C365" s="47"/>
      <c r="D365" s="45"/>
      <c r="E365" s="48"/>
      <c r="F365" s="48"/>
      <c r="G365" s="48"/>
      <c r="H365" s="49"/>
      <c r="I365" s="50"/>
      <c r="J365" s="51"/>
      <c r="K365" s="52"/>
      <c r="L365" s="53"/>
      <c r="M365" s="54"/>
      <c r="N365" s="54"/>
      <c r="O365" s="55">
        <f t="shared" si="34"/>
        <v>0</v>
      </c>
      <c r="P365" s="55">
        <f t="shared" si="35"/>
        <v>0</v>
      </c>
      <c r="Q365" s="60" t="s">
        <v>2553</v>
      </c>
      <c r="R365" s="46"/>
      <c r="S365" s="46"/>
      <c r="T365" s="57"/>
      <c r="U365" s="16"/>
      <c r="V365" s="16"/>
    </row>
    <row r="366" spans="1:22" s="65" customFormat="1" ht="12.75">
      <c r="A366" s="45"/>
      <c r="B366" s="46" t="s">
        <v>20</v>
      </c>
      <c r="C366" s="47"/>
      <c r="D366" s="45"/>
      <c r="E366" s="48"/>
      <c r="F366" s="48"/>
      <c r="G366" s="48"/>
      <c r="H366" s="49"/>
      <c r="I366" s="50"/>
      <c r="J366" s="51"/>
      <c r="K366" s="52"/>
      <c r="L366" s="53"/>
      <c r="M366" s="54"/>
      <c r="N366" s="54"/>
      <c r="O366" s="55">
        <f t="shared" si="34"/>
        <v>0</v>
      </c>
      <c r="P366" s="55">
        <f t="shared" si="35"/>
        <v>0</v>
      </c>
      <c r="Q366" s="60" t="s">
        <v>2553</v>
      </c>
      <c r="R366" s="46"/>
      <c r="S366" s="46"/>
      <c r="T366" s="57"/>
      <c r="U366" s="16"/>
      <c r="V366" s="16"/>
    </row>
    <row r="367" spans="1:22" s="65" customFormat="1" ht="13.5" thickBot="1">
      <c r="A367" s="45"/>
      <c r="B367" s="46" t="s">
        <v>21</v>
      </c>
      <c r="C367" s="47"/>
      <c r="D367" s="45"/>
      <c r="E367" s="48"/>
      <c r="F367" s="48"/>
      <c r="G367" s="48"/>
      <c r="H367" s="49"/>
      <c r="I367" s="50"/>
      <c r="J367" s="51"/>
      <c r="K367" s="52"/>
      <c r="L367" s="53"/>
      <c r="M367" s="54"/>
      <c r="N367" s="54"/>
      <c r="O367" s="55">
        <f t="shared" si="34"/>
        <v>0</v>
      </c>
      <c r="P367" s="55">
        <f t="shared" si="35"/>
        <v>0</v>
      </c>
      <c r="Q367" s="60" t="s">
        <v>2629</v>
      </c>
      <c r="R367" s="46"/>
      <c r="S367" s="46"/>
      <c r="T367" s="57"/>
      <c r="U367" s="16"/>
      <c r="V367" s="16"/>
    </row>
    <row r="368" spans="1:33" s="65" customFormat="1" ht="12.75">
      <c r="A368" s="45">
        <v>54</v>
      </c>
      <c r="B368" s="46" t="s">
        <v>22</v>
      </c>
      <c r="C368" s="47">
        <v>11781</v>
      </c>
      <c r="D368" s="45" t="s">
        <v>1405</v>
      </c>
      <c r="E368" s="46" t="s">
        <v>2550</v>
      </c>
      <c r="F368" s="48"/>
      <c r="G368" s="48"/>
      <c r="H368" s="49"/>
      <c r="I368" s="50"/>
      <c r="J368" s="51"/>
      <c r="K368" s="52"/>
      <c r="L368" s="53"/>
      <c r="M368" s="54"/>
      <c r="N368" s="54">
        <v>18453536</v>
      </c>
      <c r="O368" s="55">
        <f t="shared" si="34"/>
        <v>0</v>
      </c>
      <c r="P368" s="55">
        <f t="shared" si="35"/>
        <v>9530.455979796207</v>
      </c>
      <c r="Q368" s="60"/>
      <c r="R368" s="46" t="s">
        <v>1120</v>
      </c>
      <c r="S368" s="46"/>
      <c r="T368" s="57"/>
      <c r="U368" s="16"/>
      <c r="V368" s="16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3"/>
    </row>
    <row r="369" spans="1:33" s="65" customFormat="1" ht="13.5" thickBot="1">
      <c r="A369" s="45">
        <v>54</v>
      </c>
      <c r="B369" s="46" t="s">
        <v>678</v>
      </c>
      <c r="C369" s="47">
        <v>17135</v>
      </c>
      <c r="D369" s="45" t="s">
        <v>1405</v>
      </c>
      <c r="E369" s="46" t="s">
        <v>2027</v>
      </c>
      <c r="F369" s="48" t="s">
        <v>2028</v>
      </c>
      <c r="G369" s="48" t="s">
        <v>1181</v>
      </c>
      <c r="H369" s="49"/>
      <c r="I369" s="49" t="s">
        <v>2029</v>
      </c>
      <c r="J369" s="51">
        <v>1174</v>
      </c>
      <c r="K369" s="52"/>
      <c r="L369" s="53"/>
      <c r="M369" s="54"/>
      <c r="N369" s="54">
        <v>5800155</v>
      </c>
      <c r="O369" s="55">
        <f t="shared" si="34"/>
        <v>0</v>
      </c>
      <c r="P369" s="55">
        <f t="shared" si="35"/>
        <v>2995.5300655383803</v>
      </c>
      <c r="Q369" s="60" t="s">
        <v>587</v>
      </c>
      <c r="R369" s="46"/>
      <c r="S369" s="46"/>
      <c r="T369" s="57"/>
      <c r="U369" s="16"/>
      <c r="V369" s="16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2"/>
    </row>
    <row r="370" spans="1:22" s="65" customFormat="1" ht="12.75">
      <c r="A370" s="45">
        <v>54</v>
      </c>
      <c r="B370" s="46" t="s">
        <v>679</v>
      </c>
      <c r="C370" s="47">
        <v>8663</v>
      </c>
      <c r="D370" s="45" t="s">
        <v>1405</v>
      </c>
      <c r="E370" s="46" t="s">
        <v>2021</v>
      </c>
      <c r="F370" s="46" t="s">
        <v>2022</v>
      </c>
      <c r="G370" s="48" t="s">
        <v>1527</v>
      </c>
      <c r="H370" s="49"/>
      <c r="I370" s="49" t="s">
        <v>1525</v>
      </c>
      <c r="J370" s="51">
        <v>4407</v>
      </c>
      <c r="K370" s="52"/>
      <c r="L370" s="53"/>
      <c r="M370" s="54"/>
      <c r="N370" s="54">
        <v>5108733</v>
      </c>
      <c r="O370" s="55">
        <f t="shared" si="34"/>
        <v>0</v>
      </c>
      <c r="P370" s="55">
        <f t="shared" si="35"/>
        <v>2638.4404034561294</v>
      </c>
      <c r="Q370" s="60" t="s">
        <v>587</v>
      </c>
      <c r="R370" s="46"/>
      <c r="S370" s="46"/>
      <c r="T370" s="57"/>
      <c r="U370" s="16"/>
      <c r="V370" s="16"/>
    </row>
    <row r="371" spans="1:22" s="65" customFormat="1" ht="12.75">
      <c r="A371" s="45">
        <v>54</v>
      </c>
      <c r="B371" s="46" t="s">
        <v>680</v>
      </c>
      <c r="C371" s="47">
        <v>11593</v>
      </c>
      <c r="D371" s="45" t="s">
        <v>1405</v>
      </c>
      <c r="E371" s="46" t="s">
        <v>1408</v>
      </c>
      <c r="F371" s="46" t="s">
        <v>163</v>
      </c>
      <c r="G371" s="48" t="s">
        <v>1021</v>
      </c>
      <c r="H371" s="49"/>
      <c r="I371" s="49" t="s">
        <v>1525</v>
      </c>
      <c r="J371" s="51">
        <v>4407</v>
      </c>
      <c r="K371" s="52"/>
      <c r="L371" s="53"/>
      <c r="M371" s="54"/>
      <c r="N371" s="54">
        <v>5014355</v>
      </c>
      <c r="O371" s="55">
        <f t="shared" si="34"/>
        <v>0</v>
      </c>
      <c r="P371" s="55">
        <f t="shared" si="35"/>
        <v>2589.698234233862</v>
      </c>
      <c r="Q371" s="60" t="s">
        <v>587</v>
      </c>
      <c r="R371" s="46"/>
      <c r="S371" s="46"/>
      <c r="T371" s="57"/>
      <c r="U371" s="16"/>
      <c r="V371" s="16"/>
    </row>
    <row r="372" spans="1:22" s="65" customFormat="1" ht="12.75">
      <c r="A372" s="45">
        <v>54</v>
      </c>
      <c r="B372" s="46" t="s">
        <v>681</v>
      </c>
      <c r="C372" s="47">
        <v>9185</v>
      </c>
      <c r="D372" s="45" t="s">
        <v>1405</v>
      </c>
      <c r="E372" s="46" t="s">
        <v>2025</v>
      </c>
      <c r="F372" s="48" t="s">
        <v>2026</v>
      </c>
      <c r="G372" s="48" t="s">
        <v>1021</v>
      </c>
      <c r="H372" s="49"/>
      <c r="I372" s="49" t="s">
        <v>802</v>
      </c>
      <c r="J372" s="51">
        <v>6482</v>
      </c>
      <c r="K372" s="52"/>
      <c r="L372" s="53"/>
      <c r="M372" s="54"/>
      <c r="N372" s="54">
        <v>8194489</v>
      </c>
      <c r="O372" s="55">
        <f t="shared" si="34"/>
        <v>0</v>
      </c>
      <c r="P372" s="55">
        <f t="shared" si="35"/>
        <v>4232.100378562907</v>
      </c>
      <c r="Q372" s="60" t="s">
        <v>587</v>
      </c>
      <c r="R372" s="46"/>
      <c r="S372" s="46"/>
      <c r="T372" s="57"/>
      <c r="U372" s="16"/>
      <c r="V372" s="16"/>
    </row>
    <row r="373" spans="1:22" s="65" customFormat="1" ht="12.75">
      <c r="A373" s="45">
        <v>54</v>
      </c>
      <c r="B373" s="46" t="s">
        <v>2019</v>
      </c>
      <c r="C373" s="47"/>
      <c r="D373" s="45"/>
      <c r="E373" s="46"/>
      <c r="F373" s="48"/>
      <c r="G373" s="48" t="s">
        <v>1021</v>
      </c>
      <c r="H373" s="49"/>
      <c r="I373" s="50"/>
      <c r="J373" s="51">
        <v>4407</v>
      </c>
      <c r="K373" s="52"/>
      <c r="L373" s="53"/>
      <c r="M373" s="54"/>
      <c r="N373" s="54">
        <v>2987275</v>
      </c>
      <c r="O373" s="55">
        <f t="shared" si="34"/>
        <v>0</v>
      </c>
      <c r="P373" s="55">
        <f t="shared" si="35"/>
        <v>1542.7987832275458</v>
      </c>
      <c r="Q373" s="56" t="s">
        <v>587</v>
      </c>
      <c r="R373" s="46"/>
      <c r="S373" s="46"/>
      <c r="T373" s="57"/>
      <c r="U373" s="16"/>
      <c r="V373" s="16"/>
    </row>
    <row r="374" spans="1:23" s="16" customFormat="1" ht="12.75">
      <c r="A374" s="45">
        <v>54</v>
      </c>
      <c r="B374" s="46" t="s">
        <v>2020</v>
      </c>
      <c r="C374" s="47"/>
      <c r="D374" s="45"/>
      <c r="E374" s="46"/>
      <c r="F374" s="48" t="s">
        <v>2008</v>
      </c>
      <c r="G374" s="48" t="s">
        <v>1021</v>
      </c>
      <c r="H374" s="49"/>
      <c r="I374" s="50">
        <v>30729</v>
      </c>
      <c r="J374" s="51">
        <v>822</v>
      </c>
      <c r="K374" s="52"/>
      <c r="L374" s="53"/>
      <c r="M374" s="54"/>
      <c r="N374" s="54">
        <v>7960596</v>
      </c>
      <c r="O374" s="55">
        <f t="shared" si="34"/>
        <v>0</v>
      </c>
      <c r="P374" s="55">
        <f t="shared" si="35"/>
        <v>4111.304725064169</v>
      </c>
      <c r="Q374" s="56" t="s">
        <v>587</v>
      </c>
      <c r="R374" s="46"/>
      <c r="S374" s="46"/>
      <c r="T374" s="57"/>
      <c r="W374" s="167"/>
    </row>
    <row r="375" spans="1:23" s="16" customFormat="1" ht="13.5" thickBot="1">
      <c r="A375" s="45">
        <v>54</v>
      </c>
      <c r="B375" s="46" t="s">
        <v>682</v>
      </c>
      <c r="C375" s="47"/>
      <c r="D375" s="45"/>
      <c r="E375" s="46"/>
      <c r="F375" s="48"/>
      <c r="G375" s="48" t="s">
        <v>1908</v>
      </c>
      <c r="H375" s="49"/>
      <c r="I375" s="50"/>
      <c r="J375" s="51">
        <v>4407</v>
      </c>
      <c r="K375" s="52"/>
      <c r="L375" s="46"/>
      <c r="M375" s="54"/>
      <c r="N375" s="54">
        <v>17808756</v>
      </c>
      <c r="O375" s="63">
        <f t="shared" si="34"/>
        <v>0</v>
      </c>
      <c r="P375" s="63">
        <f t="shared" si="35"/>
        <v>9197.454900401288</v>
      </c>
      <c r="Q375" s="56" t="s">
        <v>587</v>
      </c>
      <c r="R375" s="46"/>
      <c r="S375" s="46"/>
      <c r="T375" s="57"/>
      <c r="W375" s="167"/>
    </row>
    <row r="376" spans="1:23" s="16" customFormat="1" ht="13.5" thickTop="1">
      <c r="A376" s="45"/>
      <c r="B376" s="46"/>
      <c r="C376" s="47"/>
      <c r="D376" s="45"/>
      <c r="E376" s="46"/>
      <c r="F376" s="48"/>
      <c r="G376" s="48"/>
      <c r="H376" s="49"/>
      <c r="I376" s="50"/>
      <c r="J376" s="366" t="s">
        <v>2350</v>
      </c>
      <c r="K376" s="367"/>
      <c r="L376" s="368"/>
      <c r="M376" s="54"/>
      <c r="N376" s="54"/>
      <c r="O376" s="109">
        <f>SUM(O355:O375)</f>
        <v>114872.39692811437</v>
      </c>
      <c r="P376" s="109">
        <f>SUM(P355:P375)</f>
        <v>62967.12235380396</v>
      </c>
      <c r="Q376" s="56"/>
      <c r="R376" s="46"/>
      <c r="S376" s="46"/>
      <c r="T376" s="57"/>
      <c r="W376" s="167"/>
    </row>
    <row r="377" spans="1:23" s="16" customFormat="1" ht="12.75">
      <c r="A377" s="45"/>
      <c r="B377" s="46"/>
      <c r="C377" s="47"/>
      <c r="D377" s="45"/>
      <c r="E377" s="46"/>
      <c r="F377" s="48"/>
      <c r="G377" s="48"/>
      <c r="H377" s="49"/>
      <c r="I377" s="50"/>
      <c r="J377" s="366"/>
      <c r="K377" s="367"/>
      <c r="L377" s="368"/>
      <c r="M377" s="54"/>
      <c r="N377" s="54"/>
      <c r="O377" s="55"/>
      <c r="P377" s="55"/>
      <c r="Q377" s="56"/>
      <c r="R377" s="46"/>
      <c r="S377" s="46"/>
      <c r="T377" s="57"/>
      <c r="W377" s="167"/>
    </row>
    <row r="378" spans="1:23" s="24" customFormat="1" ht="12.75">
      <c r="A378" s="203"/>
      <c r="C378" s="204" t="s">
        <v>758</v>
      </c>
      <c r="D378" s="203"/>
      <c r="F378" s="205"/>
      <c r="G378" s="205"/>
      <c r="H378" s="206"/>
      <c r="I378" s="208"/>
      <c r="J378" s="392" t="s">
        <v>2361</v>
      </c>
      <c r="K378" s="393"/>
      <c r="L378" s="394"/>
      <c r="M378" s="209"/>
      <c r="N378" s="209"/>
      <c r="O378" s="379">
        <f>O376+P376</f>
        <v>177839.51928191833</v>
      </c>
      <c r="P378" s="380"/>
      <c r="Q378" s="104"/>
      <c r="T378" s="210"/>
      <c r="W378" s="211"/>
    </row>
    <row r="379" spans="1:22" s="65" customFormat="1" ht="12.75">
      <c r="A379" s="45"/>
      <c r="B379" s="110"/>
      <c r="C379" s="111"/>
      <c r="D379" s="140"/>
      <c r="E379" s="46"/>
      <c r="F379" s="48"/>
      <c r="G379" s="48"/>
      <c r="H379" s="49"/>
      <c r="I379" s="49"/>
      <c r="J379" s="80"/>
      <c r="K379" s="81"/>
      <c r="L379" s="82"/>
      <c r="M379" s="54"/>
      <c r="N379" s="54"/>
      <c r="O379" s="115"/>
      <c r="P379" s="116"/>
      <c r="Q379" s="60"/>
      <c r="R379" s="46"/>
      <c r="S379" s="46"/>
      <c r="T379" s="57"/>
      <c r="U379" s="16"/>
      <c r="V379" s="16"/>
    </row>
    <row r="380" spans="1:22" s="65" customFormat="1" ht="12.75">
      <c r="A380" s="118" t="s">
        <v>485</v>
      </c>
      <c r="B380" s="16" t="s">
        <v>901</v>
      </c>
      <c r="C380" s="119" t="s">
        <v>925</v>
      </c>
      <c r="D380" s="118" t="s">
        <v>926</v>
      </c>
      <c r="E380" s="16" t="s">
        <v>426</v>
      </c>
      <c r="F380" s="34" t="s">
        <v>1212</v>
      </c>
      <c r="G380" s="34" t="s">
        <v>2555</v>
      </c>
      <c r="H380" s="120"/>
      <c r="I380" s="31"/>
      <c r="J380" s="121"/>
      <c r="K380" s="122" t="s">
        <v>1057</v>
      </c>
      <c r="L380" s="17" t="s">
        <v>1678</v>
      </c>
      <c r="M380" s="124">
        <v>70508136</v>
      </c>
      <c r="N380" s="124"/>
      <c r="O380" s="103">
        <f aca="true" t="shared" si="36" ref="O380:O390">M380/1936.27</f>
        <v>36414.41327913979</v>
      </c>
      <c r="P380" s="103">
        <f aca="true" t="shared" si="37" ref="P380:P390">N380/1936.27</f>
        <v>0</v>
      </c>
      <c r="Q380" s="104" t="s">
        <v>2519</v>
      </c>
      <c r="R380" s="16" t="s">
        <v>1828</v>
      </c>
      <c r="S380" s="16" t="s">
        <v>924</v>
      </c>
      <c r="T380" s="33"/>
      <c r="U380" s="16"/>
      <c r="V380" s="16"/>
    </row>
    <row r="381" spans="1:22" s="65" customFormat="1" ht="12.75">
      <c r="A381" s="45"/>
      <c r="B381" s="46" t="s">
        <v>1635</v>
      </c>
      <c r="C381" s="47">
        <v>18430</v>
      </c>
      <c r="D381" s="45" t="s">
        <v>1405</v>
      </c>
      <c r="E381" s="46" t="s">
        <v>2243</v>
      </c>
      <c r="F381" s="48"/>
      <c r="G381" s="48"/>
      <c r="H381" s="49"/>
      <c r="I381" s="50"/>
      <c r="J381" s="51"/>
      <c r="K381" s="52">
        <v>31005</v>
      </c>
      <c r="L381" s="53"/>
      <c r="M381" s="54"/>
      <c r="N381" s="54"/>
      <c r="O381" s="55">
        <f t="shared" si="36"/>
        <v>0</v>
      </c>
      <c r="P381" s="55">
        <f t="shared" si="37"/>
        <v>0</v>
      </c>
      <c r="Q381" s="56"/>
      <c r="R381" s="46" t="s">
        <v>1133</v>
      </c>
      <c r="S381" s="46"/>
      <c r="T381" s="57"/>
      <c r="U381" s="16"/>
      <c r="V381" s="16"/>
    </row>
    <row r="382" spans="1:22" s="65" customFormat="1" ht="12.75">
      <c r="A382" s="45" t="s">
        <v>791</v>
      </c>
      <c r="B382" s="46" t="s">
        <v>879</v>
      </c>
      <c r="C382" s="47" t="s">
        <v>1163</v>
      </c>
      <c r="D382" s="45" t="s">
        <v>1405</v>
      </c>
      <c r="E382" s="46" t="s">
        <v>1904</v>
      </c>
      <c r="F382" s="48" t="s">
        <v>263</v>
      </c>
      <c r="G382" s="48" t="s">
        <v>1021</v>
      </c>
      <c r="H382" s="49"/>
      <c r="I382" s="50">
        <v>30772</v>
      </c>
      <c r="J382" s="51">
        <v>2029</v>
      </c>
      <c r="K382" s="52">
        <v>31005</v>
      </c>
      <c r="L382" s="53">
        <v>31016</v>
      </c>
      <c r="M382" s="54"/>
      <c r="N382" s="54"/>
      <c r="O382" s="55">
        <f t="shared" si="36"/>
        <v>0</v>
      </c>
      <c r="P382" s="55">
        <f t="shared" si="37"/>
        <v>0</v>
      </c>
      <c r="Q382" s="60" t="s">
        <v>587</v>
      </c>
      <c r="R382" s="46" t="s">
        <v>880</v>
      </c>
      <c r="S382" s="46"/>
      <c r="T382" s="57"/>
      <c r="U382" s="16"/>
      <c r="V382" s="16"/>
    </row>
    <row r="383" spans="1:22" s="65" customFormat="1" ht="12.75">
      <c r="A383" s="45"/>
      <c r="B383" s="46" t="s">
        <v>881</v>
      </c>
      <c r="C383" s="47"/>
      <c r="D383" s="45"/>
      <c r="E383" s="46" t="s">
        <v>882</v>
      </c>
      <c r="F383" s="48"/>
      <c r="G383" s="48"/>
      <c r="H383" s="49"/>
      <c r="I383" s="50"/>
      <c r="J383" s="51"/>
      <c r="K383" s="52">
        <v>31005</v>
      </c>
      <c r="L383" s="53"/>
      <c r="M383" s="54"/>
      <c r="N383" s="54">
        <v>3287898</v>
      </c>
      <c r="O383" s="55">
        <f t="shared" si="36"/>
        <v>0</v>
      </c>
      <c r="P383" s="55">
        <f t="shared" si="37"/>
        <v>1698.0576056025245</v>
      </c>
      <c r="Q383" s="60" t="s">
        <v>2553</v>
      </c>
      <c r="R383" s="46" t="s">
        <v>1133</v>
      </c>
      <c r="S383" s="46"/>
      <c r="T383" s="57"/>
      <c r="U383" s="16"/>
      <c r="V383" s="16"/>
    </row>
    <row r="384" spans="1:22" s="65" customFormat="1" ht="12.75">
      <c r="A384" s="45" t="s">
        <v>791</v>
      </c>
      <c r="B384" s="46" t="s">
        <v>1889</v>
      </c>
      <c r="C384" s="47" t="s">
        <v>2201</v>
      </c>
      <c r="D384" s="45" t="s">
        <v>1405</v>
      </c>
      <c r="E384" s="46" t="s">
        <v>2202</v>
      </c>
      <c r="F384" s="48" t="s">
        <v>434</v>
      </c>
      <c r="G384" s="48" t="s">
        <v>790</v>
      </c>
      <c r="H384" s="49"/>
      <c r="I384" s="49" t="s">
        <v>418</v>
      </c>
      <c r="J384" s="51">
        <v>1889</v>
      </c>
      <c r="K384" s="52">
        <v>31005</v>
      </c>
      <c r="L384" s="53">
        <v>31016</v>
      </c>
      <c r="M384" s="54"/>
      <c r="N384" s="54">
        <v>4662478</v>
      </c>
      <c r="O384" s="55">
        <f t="shared" si="36"/>
        <v>0</v>
      </c>
      <c r="P384" s="55">
        <f t="shared" si="37"/>
        <v>2407.968929952951</v>
      </c>
      <c r="Q384" s="60" t="s">
        <v>587</v>
      </c>
      <c r="R384" s="46"/>
      <c r="S384" s="46"/>
      <c r="T384" s="57"/>
      <c r="U384" s="16"/>
      <c r="V384" s="16"/>
    </row>
    <row r="385" spans="1:22" s="65" customFormat="1" ht="12.75">
      <c r="A385" s="45"/>
      <c r="B385" s="46" t="s">
        <v>1636</v>
      </c>
      <c r="C385" s="47">
        <v>46392</v>
      </c>
      <c r="D385" s="45" t="s">
        <v>1405</v>
      </c>
      <c r="E385" s="46"/>
      <c r="F385" s="48"/>
      <c r="G385" s="48"/>
      <c r="H385" s="49"/>
      <c r="I385" s="50"/>
      <c r="J385" s="51"/>
      <c r="K385" s="52">
        <v>31005</v>
      </c>
      <c r="L385" s="53"/>
      <c r="M385" s="54"/>
      <c r="N385" s="54"/>
      <c r="O385" s="55">
        <f t="shared" si="36"/>
        <v>0</v>
      </c>
      <c r="P385" s="55">
        <f t="shared" si="37"/>
        <v>0</v>
      </c>
      <c r="Q385" s="60" t="s">
        <v>2553</v>
      </c>
      <c r="R385" s="46"/>
      <c r="S385" s="46"/>
      <c r="T385" s="57"/>
      <c r="U385" s="16"/>
      <c r="V385" s="16"/>
    </row>
    <row r="386" spans="1:22" s="65" customFormat="1" ht="12.75">
      <c r="A386" s="45" t="s">
        <v>791</v>
      </c>
      <c r="B386" s="46" t="s">
        <v>2746</v>
      </c>
      <c r="C386" s="47">
        <v>7548</v>
      </c>
      <c r="D386" s="45" t="s">
        <v>1405</v>
      </c>
      <c r="E386" s="46" t="s">
        <v>917</v>
      </c>
      <c r="F386" s="46" t="s">
        <v>2244</v>
      </c>
      <c r="G386" s="48" t="s">
        <v>918</v>
      </c>
      <c r="H386" s="49" t="s">
        <v>1426</v>
      </c>
      <c r="I386" s="49" t="s">
        <v>2792</v>
      </c>
      <c r="J386" s="51">
        <v>2029</v>
      </c>
      <c r="K386" s="52" t="s">
        <v>1057</v>
      </c>
      <c r="L386" s="52" t="s">
        <v>1678</v>
      </c>
      <c r="M386" s="54"/>
      <c r="N386" s="54"/>
      <c r="O386" s="55">
        <f t="shared" si="36"/>
        <v>0</v>
      </c>
      <c r="P386" s="55">
        <f t="shared" si="37"/>
        <v>0</v>
      </c>
      <c r="Q386" s="56" t="s">
        <v>1418</v>
      </c>
      <c r="R386" s="46" t="s">
        <v>2241</v>
      </c>
      <c r="S386" s="46" t="s">
        <v>2520</v>
      </c>
      <c r="T386" s="57"/>
      <c r="U386" s="16"/>
      <c r="V386" s="16"/>
    </row>
    <row r="387" spans="1:22" s="65" customFormat="1" ht="12.75">
      <c r="A387" s="118"/>
      <c r="B387" s="16" t="s">
        <v>31</v>
      </c>
      <c r="C387" s="119" t="s">
        <v>25</v>
      </c>
      <c r="D387" s="118"/>
      <c r="E387" s="16"/>
      <c r="F387" s="16"/>
      <c r="G387" s="34"/>
      <c r="H387" s="120"/>
      <c r="I387" s="31">
        <v>30894</v>
      </c>
      <c r="J387" s="121">
        <v>4406</v>
      </c>
      <c r="K387" s="122"/>
      <c r="L387" s="122"/>
      <c r="M387" s="124"/>
      <c r="N387" s="124"/>
      <c r="O387" s="103">
        <f t="shared" si="36"/>
        <v>0</v>
      </c>
      <c r="P387" s="103">
        <f t="shared" si="37"/>
        <v>0</v>
      </c>
      <c r="Q387" s="104"/>
      <c r="R387" s="16" t="s">
        <v>3</v>
      </c>
      <c r="S387" s="16"/>
      <c r="T387" s="33"/>
      <c r="U387" s="16"/>
      <c r="V387" s="16"/>
    </row>
    <row r="388" spans="1:22" s="65" customFormat="1" ht="12.75">
      <c r="A388" s="118"/>
      <c r="B388" s="16" t="s">
        <v>26</v>
      </c>
      <c r="C388" s="119"/>
      <c r="D388" s="118" t="s">
        <v>1405</v>
      </c>
      <c r="E388" s="16" t="s">
        <v>27</v>
      </c>
      <c r="F388" s="16" t="s">
        <v>28</v>
      </c>
      <c r="G388" s="34"/>
      <c r="H388" s="120" t="s">
        <v>1424</v>
      </c>
      <c r="I388" s="31"/>
      <c r="J388" s="121"/>
      <c r="K388" s="122"/>
      <c r="L388" s="122"/>
      <c r="M388" s="124"/>
      <c r="N388" s="124"/>
      <c r="O388" s="103">
        <f t="shared" si="36"/>
        <v>0</v>
      </c>
      <c r="P388" s="103">
        <f t="shared" si="37"/>
        <v>0</v>
      </c>
      <c r="Q388" s="104" t="s">
        <v>2519</v>
      </c>
      <c r="R388" s="16" t="s">
        <v>1133</v>
      </c>
      <c r="S388" s="16"/>
      <c r="T388" s="33"/>
      <c r="U388" s="16"/>
      <c r="V388" s="16"/>
    </row>
    <row r="389" spans="1:22" s="65" customFormat="1" ht="12.75">
      <c r="A389" s="118"/>
      <c r="B389" s="16" t="s">
        <v>29</v>
      </c>
      <c r="C389" s="119"/>
      <c r="D389" s="118" t="s">
        <v>1405</v>
      </c>
      <c r="E389" s="16" t="s">
        <v>30</v>
      </c>
      <c r="F389" s="16" t="s">
        <v>28</v>
      </c>
      <c r="G389" s="34"/>
      <c r="H389" s="120"/>
      <c r="I389" s="31"/>
      <c r="J389" s="121"/>
      <c r="K389" s="122"/>
      <c r="L389" s="122"/>
      <c r="M389" s="124"/>
      <c r="N389" s="124"/>
      <c r="O389" s="103">
        <f t="shared" si="36"/>
        <v>0</v>
      </c>
      <c r="P389" s="103">
        <f t="shared" si="37"/>
        <v>0</v>
      </c>
      <c r="Q389" s="104"/>
      <c r="R389" s="16"/>
      <c r="S389" s="16"/>
      <c r="T389" s="33"/>
      <c r="U389" s="16"/>
      <c r="V389" s="16"/>
    </row>
    <row r="390" spans="1:22" s="65" customFormat="1" ht="12.75">
      <c r="A390" s="118"/>
      <c r="B390" s="16" t="s">
        <v>1711</v>
      </c>
      <c r="C390" s="119"/>
      <c r="D390" s="118"/>
      <c r="E390" s="16" t="s">
        <v>1712</v>
      </c>
      <c r="F390" s="16" t="s">
        <v>28</v>
      </c>
      <c r="G390" s="34"/>
      <c r="H390" s="120"/>
      <c r="I390" s="31"/>
      <c r="J390" s="121"/>
      <c r="K390" s="122"/>
      <c r="L390" s="122"/>
      <c r="M390" s="124"/>
      <c r="N390" s="124"/>
      <c r="O390" s="103">
        <f t="shared" si="36"/>
        <v>0</v>
      </c>
      <c r="P390" s="103">
        <f t="shared" si="37"/>
        <v>0</v>
      </c>
      <c r="Q390" s="104"/>
      <c r="R390" s="16"/>
      <c r="S390" s="16"/>
      <c r="T390" s="33"/>
      <c r="U390" s="16"/>
      <c r="V390" s="16"/>
    </row>
    <row r="391" spans="1:22" s="65" customFormat="1" ht="12.75">
      <c r="A391" s="45" t="s">
        <v>791</v>
      </c>
      <c r="B391" s="46" t="s">
        <v>2784</v>
      </c>
      <c r="C391" s="47">
        <v>46984</v>
      </c>
      <c r="D391" s="45" t="s">
        <v>1405</v>
      </c>
      <c r="E391" s="48" t="s">
        <v>1149</v>
      </c>
      <c r="F391" s="48" t="s">
        <v>1149</v>
      </c>
      <c r="G391" s="48" t="s">
        <v>2555</v>
      </c>
      <c r="H391" s="49"/>
      <c r="I391" s="50">
        <v>30772</v>
      </c>
      <c r="J391" s="51">
        <v>2029</v>
      </c>
      <c r="K391" s="52">
        <v>31005</v>
      </c>
      <c r="L391" s="53">
        <v>31016</v>
      </c>
      <c r="M391" s="54">
        <v>10691690</v>
      </c>
      <c r="N391" s="54"/>
      <c r="O391" s="55">
        <f aca="true" t="shared" si="38" ref="O391:P394">M391/1936.27</f>
        <v>5521.797063426072</v>
      </c>
      <c r="P391" s="55">
        <f t="shared" si="38"/>
        <v>0</v>
      </c>
      <c r="Q391" s="56" t="s">
        <v>2519</v>
      </c>
      <c r="R391" s="46" t="s">
        <v>1392</v>
      </c>
      <c r="S391" s="46"/>
      <c r="T391" s="57" t="s">
        <v>4</v>
      </c>
      <c r="U391" s="16"/>
      <c r="V391" s="16"/>
    </row>
    <row r="392" spans="1:22" s="65" customFormat="1" ht="12.75">
      <c r="A392" s="45" t="s">
        <v>791</v>
      </c>
      <c r="B392" s="46" t="s">
        <v>794</v>
      </c>
      <c r="C392" s="47">
        <v>13575</v>
      </c>
      <c r="D392" s="45" t="s">
        <v>1405</v>
      </c>
      <c r="E392" s="46" t="s">
        <v>2787</v>
      </c>
      <c r="F392" s="48" t="s">
        <v>2788</v>
      </c>
      <c r="G392" s="48" t="s">
        <v>790</v>
      </c>
      <c r="H392" s="49"/>
      <c r="I392" s="50"/>
      <c r="J392" s="51"/>
      <c r="K392" s="52">
        <v>31005</v>
      </c>
      <c r="L392" s="52" t="s">
        <v>1678</v>
      </c>
      <c r="M392" s="54"/>
      <c r="N392" s="54">
        <v>4516854</v>
      </c>
      <c r="O392" s="55">
        <f t="shared" si="38"/>
        <v>0</v>
      </c>
      <c r="P392" s="55">
        <f t="shared" si="38"/>
        <v>2332.7604104799434</v>
      </c>
      <c r="Q392" s="56" t="s">
        <v>587</v>
      </c>
      <c r="R392" s="46"/>
      <c r="S392" s="46"/>
      <c r="T392" s="57"/>
      <c r="U392" s="16"/>
      <c r="V392" s="16"/>
    </row>
    <row r="393" spans="1:22" s="65" customFormat="1" ht="12.75">
      <c r="A393" s="45" t="s">
        <v>791</v>
      </c>
      <c r="B393" s="46" t="s">
        <v>795</v>
      </c>
      <c r="C393" s="47">
        <v>42278</v>
      </c>
      <c r="D393" s="45" t="s">
        <v>1405</v>
      </c>
      <c r="E393" s="46" t="s">
        <v>2785</v>
      </c>
      <c r="F393" s="48" t="s">
        <v>2786</v>
      </c>
      <c r="G393" s="48" t="s">
        <v>790</v>
      </c>
      <c r="H393" s="49"/>
      <c r="I393" s="50">
        <v>30772</v>
      </c>
      <c r="J393" s="51"/>
      <c r="K393" s="52">
        <v>31005</v>
      </c>
      <c r="L393" s="52" t="s">
        <v>1678</v>
      </c>
      <c r="M393" s="54"/>
      <c r="N393" s="54">
        <v>5060860</v>
      </c>
      <c r="O393" s="55">
        <f t="shared" si="38"/>
        <v>0</v>
      </c>
      <c r="P393" s="55">
        <f t="shared" si="38"/>
        <v>2613.716062326019</v>
      </c>
      <c r="Q393" s="56" t="s">
        <v>587</v>
      </c>
      <c r="R393" s="46"/>
      <c r="S393" s="46"/>
      <c r="T393" s="57"/>
      <c r="U393" s="16"/>
      <c r="V393" s="16"/>
    </row>
    <row r="394" spans="1:22" s="65" customFormat="1" ht="12.75">
      <c r="A394" s="118" t="s">
        <v>791</v>
      </c>
      <c r="B394" s="16" t="s">
        <v>800</v>
      </c>
      <c r="C394" s="119" t="s">
        <v>801</v>
      </c>
      <c r="D394" s="118" t="s">
        <v>896</v>
      </c>
      <c r="E394" s="16" t="s">
        <v>2789</v>
      </c>
      <c r="F394" s="34" t="s">
        <v>2790</v>
      </c>
      <c r="G394" s="34" t="s">
        <v>2793</v>
      </c>
      <c r="H394" s="120"/>
      <c r="I394" s="31">
        <v>31022</v>
      </c>
      <c r="J394" s="121">
        <v>6482</v>
      </c>
      <c r="K394" s="122">
        <v>31005</v>
      </c>
      <c r="L394" s="122" t="s">
        <v>1678</v>
      </c>
      <c r="M394" s="124"/>
      <c r="N394" s="124">
        <v>0</v>
      </c>
      <c r="O394" s="103">
        <f t="shared" si="38"/>
        <v>0</v>
      </c>
      <c r="P394" s="103">
        <f t="shared" si="38"/>
        <v>0</v>
      </c>
      <c r="Q394" s="104" t="s">
        <v>2735</v>
      </c>
      <c r="R394" s="16" t="s">
        <v>799</v>
      </c>
      <c r="S394" s="16"/>
      <c r="T394" s="33"/>
      <c r="U394" s="16"/>
      <c r="V394" s="16"/>
    </row>
    <row r="395" spans="1:22" s="65" customFormat="1" ht="12.75">
      <c r="A395" s="45" t="s">
        <v>791</v>
      </c>
      <c r="B395" s="46" t="s">
        <v>901</v>
      </c>
      <c r="C395" s="47">
        <v>18430</v>
      </c>
      <c r="D395" s="45" t="s">
        <v>1405</v>
      </c>
      <c r="E395" s="46" t="s">
        <v>2243</v>
      </c>
      <c r="F395" s="48" t="s">
        <v>1213</v>
      </c>
      <c r="G395" s="48" t="s">
        <v>790</v>
      </c>
      <c r="H395" s="49"/>
      <c r="I395" s="50"/>
      <c r="J395" s="51"/>
      <c r="K395" s="52">
        <v>31005</v>
      </c>
      <c r="L395" s="52" t="s">
        <v>1678</v>
      </c>
      <c r="M395" s="54"/>
      <c r="N395" s="54">
        <v>6282305</v>
      </c>
      <c r="O395" s="55">
        <f>M395/1936.27</f>
        <v>0</v>
      </c>
      <c r="P395" s="55">
        <f>N395/1936.27</f>
        <v>3244.5397594343763</v>
      </c>
      <c r="Q395" s="56" t="s">
        <v>587</v>
      </c>
      <c r="R395" s="46" t="s">
        <v>1133</v>
      </c>
      <c r="S395" s="46"/>
      <c r="T395" s="57"/>
      <c r="U395" s="16"/>
      <c r="V395" s="16"/>
    </row>
    <row r="396" spans="1:22" s="191" customFormat="1" ht="12.75">
      <c r="A396" s="118" t="s">
        <v>791</v>
      </c>
      <c r="B396" s="16" t="s">
        <v>1977</v>
      </c>
      <c r="C396" s="119" t="s">
        <v>805</v>
      </c>
      <c r="D396" s="118" t="s">
        <v>1405</v>
      </c>
      <c r="E396" s="16" t="s">
        <v>2242</v>
      </c>
      <c r="F396" s="16" t="s">
        <v>2242</v>
      </c>
      <c r="G396" s="34" t="s">
        <v>1146</v>
      </c>
      <c r="H396" s="120"/>
      <c r="I396" s="120" t="s">
        <v>1525</v>
      </c>
      <c r="J396" s="121">
        <v>4406</v>
      </c>
      <c r="K396" s="122">
        <v>31005</v>
      </c>
      <c r="L396" s="122" t="s">
        <v>1678</v>
      </c>
      <c r="M396" s="124"/>
      <c r="N396" s="124">
        <v>8667948</v>
      </c>
      <c r="O396" s="103">
        <f>M396/1936.27</f>
        <v>0</v>
      </c>
      <c r="P396" s="103">
        <f>N396/1936.27</f>
        <v>4476.621545548916</v>
      </c>
      <c r="Q396" s="104" t="s">
        <v>2735</v>
      </c>
      <c r="R396" s="16" t="s">
        <v>1035</v>
      </c>
      <c r="S396" s="16" t="s">
        <v>2146</v>
      </c>
      <c r="T396" s="33"/>
      <c r="U396" s="16"/>
      <c r="V396" s="170"/>
    </row>
    <row r="397" spans="1:22" s="191" customFormat="1" ht="12.75">
      <c r="A397" s="118"/>
      <c r="B397" s="16" t="s">
        <v>2747</v>
      </c>
      <c r="C397" s="119"/>
      <c r="D397" s="118"/>
      <c r="E397" s="16"/>
      <c r="F397" s="16"/>
      <c r="G397" s="34"/>
      <c r="H397" s="120"/>
      <c r="I397" s="120"/>
      <c r="J397" s="121"/>
      <c r="K397" s="122"/>
      <c r="L397" s="122"/>
      <c r="M397" s="124"/>
      <c r="N397" s="124"/>
      <c r="O397" s="103"/>
      <c r="P397" s="103"/>
      <c r="Q397" s="104"/>
      <c r="R397" s="16"/>
      <c r="S397" s="16"/>
      <c r="T397" s="33"/>
      <c r="U397" s="16"/>
      <c r="V397" s="170"/>
    </row>
    <row r="398" spans="1:22" s="65" customFormat="1" ht="12.75">
      <c r="A398" s="45" t="s">
        <v>791</v>
      </c>
      <c r="B398" s="46" t="s">
        <v>927</v>
      </c>
      <c r="C398" s="47"/>
      <c r="D398" s="45"/>
      <c r="E398" s="46"/>
      <c r="F398" s="48" t="s">
        <v>928</v>
      </c>
      <c r="G398" s="48" t="s">
        <v>790</v>
      </c>
      <c r="H398" s="49"/>
      <c r="I398" s="50"/>
      <c r="J398" s="51"/>
      <c r="K398" s="52">
        <v>31005</v>
      </c>
      <c r="L398" s="52" t="s">
        <v>1678</v>
      </c>
      <c r="M398" s="54"/>
      <c r="N398" s="54">
        <v>4072624</v>
      </c>
      <c r="O398" s="55">
        <f aca="true" t="shared" si="39" ref="O398:O407">M398/1936.27</f>
        <v>0</v>
      </c>
      <c r="P398" s="55">
        <f aca="true" t="shared" si="40" ref="P398:P407">N398/1936.27</f>
        <v>2103.334762197421</v>
      </c>
      <c r="Q398" s="56" t="s">
        <v>587</v>
      </c>
      <c r="R398" s="46"/>
      <c r="S398" s="46"/>
      <c r="T398" s="57"/>
      <c r="U398" s="141"/>
      <c r="V398" s="16"/>
    </row>
    <row r="399" spans="1:22" s="65" customFormat="1" ht="12.75">
      <c r="A399" s="118" t="s">
        <v>791</v>
      </c>
      <c r="B399" s="16" t="s">
        <v>796</v>
      </c>
      <c r="C399" s="119" t="s">
        <v>1906</v>
      </c>
      <c r="D399" s="118" t="s">
        <v>1405</v>
      </c>
      <c r="E399" s="16" t="s">
        <v>1905</v>
      </c>
      <c r="F399" s="16" t="s">
        <v>1907</v>
      </c>
      <c r="G399" s="34" t="s">
        <v>1146</v>
      </c>
      <c r="H399" s="120"/>
      <c r="I399" s="120" t="s">
        <v>1528</v>
      </c>
      <c r="J399" s="121">
        <v>2029</v>
      </c>
      <c r="K399" s="122">
        <v>31005</v>
      </c>
      <c r="L399" s="122" t="s">
        <v>1678</v>
      </c>
      <c r="M399" s="124"/>
      <c r="N399" s="124">
        <v>17197939</v>
      </c>
      <c r="O399" s="103">
        <f t="shared" si="39"/>
        <v>0</v>
      </c>
      <c r="P399" s="103">
        <f t="shared" si="40"/>
        <v>8881.994246670145</v>
      </c>
      <c r="Q399" s="104" t="s">
        <v>2519</v>
      </c>
      <c r="R399" s="16" t="s">
        <v>1133</v>
      </c>
      <c r="S399" s="16"/>
      <c r="T399" s="33"/>
      <c r="U399" s="16"/>
      <c r="V399" s="16"/>
    </row>
    <row r="400" spans="1:22" s="65" customFormat="1" ht="12.75">
      <c r="A400" s="118" t="s">
        <v>791</v>
      </c>
      <c r="B400" s="16" t="s">
        <v>797</v>
      </c>
      <c r="C400" s="119" t="s">
        <v>435</v>
      </c>
      <c r="D400" s="118" t="s">
        <v>1405</v>
      </c>
      <c r="E400" s="16" t="s">
        <v>436</v>
      </c>
      <c r="F400" s="16" t="s">
        <v>436</v>
      </c>
      <c r="G400" s="34" t="s">
        <v>1146</v>
      </c>
      <c r="H400" s="120"/>
      <c r="I400" s="31"/>
      <c r="J400" s="121"/>
      <c r="K400" s="122">
        <v>31005</v>
      </c>
      <c r="L400" s="122" t="s">
        <v>1678</v>
      </c>
      <c r="M400" s="124"/>
      <c r="N400" s="124">
        <v>18919377</v>
      </c>
      <c r="O400" s="103">
        <f t="shared" si="39"/>
        <v>0</v>
      </c>
      <c r="P400" s="103">
        <f t="shared" si="40"/>
        <v>9771.042778124951</v>
      </c>
      <c r="Q400" s="104" t="s">
        <v>2519</v>
      </c>
      <c r="R400" s="16" t="s">
        <v>1133</v>
      </c>
      <c r="S400" s="16"/>
      <c r="T400" s="33"/>
      <c r="U400" s="16"/>
      <c r="V400" s="16"/>
    </row>
    <row r="401" spans="1:22" s="65" customFormat="1" ht="12.75">
      <c r="A401" s="118" t="s">
        <v>791</v>
      </c>
      <c r="B401" s="16" t="s">
        <v>798</v>
      </c>
      <c r="C401" s="119" t="s">
        <v>427</v>
      </c>
      <c r="D401" s="118" t="s">
        <v>1405</v>
      </c>
      <c r="E401" s="16" t="s">
        <v>428</v>
      </c>
      <c r="F401" s="34" t="s">
        <v>429</v>
      </c>
      <c r="G401" s="34" t="s">
        <v>2555</v>
      </c>
      <c r="H401" s="120"/>
      <c r="I401" s="31"/>
      <c r="J401" s="121"/>
      <c r="K401" s="122">
        <v>31005</v>
      </c>
      <c r="L401" s="122" t="s">
        <v>1678</v>
      </c>
      <c r="M401" s="124">
        <v>9812370</v>
      </c>
      <c r="N401" s="124"/>
      <c r="O401" s="103">
        <f t="shared" si="39"/>
        <v>5067.666182918704</v>
      </c>
      <c r="P401" s="103">
        <f t="shared" si="40"/>
        <v>0</v>
      </c>
      <c r="Q401" s="104" t="s">
        <v>2519</v>
      </c>
      <c r="R401" s="16" t="s">
        <v>1133</v>
      </c>
      <c r="S401" s="16"/>
      <c r="T401" s="33"/>
      <c r="U401" s="16"/>
      <c r="V401" s="16"/>
    </row>
    <row r="402" spans="1:22" s="65" customFormat="1" ht="12.75">
      <c r="A402" s="45" t="s">
        <v>182</v>
      </c>
      <c r="B402" s="46" t="s">
        <v>430</v>
      </c>
      <c r="C402" s="47" t="s">
        <v>431</v>
      </c>
      <c r="D402" s="45" t="s">
        <v>1405</v>
      </c>
      <c r="E402" s="46" t="s">
        <v>432</v>
      </c>
      <c r="F402" s="48" t="s">
        <v>433</v>
      </c>
      <c r="G402" s="48" t="s">
        <v>2555</v>
      </c>
      <c r="H402" s="49"/>
      <c r="I402" s="50"/>
      <c r="J402" s="51"/>
      <c r="K402" s="52">
        <v>31005</v>
      </c>
      <c r="L402" s="52" t="s">
        <v>1678</v>
      </c>
      <c r="M402" s="54"/>
      <c r="N402" s="54">
        <v>0</v>
      </c>
      <c r="O402" s="55">
        <f t="shared" si="39"/>
        <v>0</v>
      </c>
      <c r="P402" s="55">
        <f t="shared" si="40"/>
        <v>0</v>
      </c>
      <c r="Q402" s="60" t="s">
        <v>2735</v>
      </c>
      <c r="R402" s="46" t="s">
        <v>2732</v>
      </c>
      <c r="S402" s="46"/>
      <c r="T402" s="57"/>
      <c r="U402" s="16"/>
      <c r="V402" s="16"/>
    </row>
    <row r="403" spans="1:22" s="65" customFormat="1" ht="12.75">
      <c r="A403" s="45" t="s">
        <v>182</v>
      </c>
      <c r="B403" s="46" t="s">
        <v>2780</v>
      </c>
      <c r="C403" s="47" t="s">
        <v>2657</v>
      </c>
      <c r="D403" s="45" t="s">
        <v>1405</v>
      </c>
      <c r="E403" s="46"/>
      <c r="F403" s="48" t="s">
        <v>2783</v>
      </c>
      <c r="G403" s="48" t="s">
        <v>2555</v>
      </c>
      <c r="H403" s="49"/>
      <c r="I403" s="50">
        <v>30770</v>
      </c>
      <c r="J403" s="51">
        <v>1862</v>
      </c>
      <c r="K403" s="52">
        <v>31005</v>
      </c>
      <c r="L403" s="53">
        <v>31016</v>
      </c>
      <c r="M403" s="54"/>
      <c r="N403" s="54"/>
      <c r="O403" s="55">
        <f t="shared" si="39"/>
        <v>0</v>
      </c>
      <c r="P403" s="55">
        <f t="shared" si="40"/>
        <v>0</v>
      </c>
      <c r="Q403" s="60" t="s">
        <v>2735</v>
      </c>
      <c r="R403" s="46" t="s">
        <v>1834</v>
      </c>
      <c r="S403" s="46" t="s">
        <v>1747</v>
      </c>
      <c r="T403" s="57"/>
      <c r="U403" s="16"/>
      <c r="V403" s="16"/>
    </row>
    <row r="404" spans="1:22" s="65" customFormat="1" ht="12.75">
      <c r="A404" s="45"/>
      <c r="B404" s="46" t="s">
        <v>2781</v>
      </c>
      <c r="C404" s="47">
        <v>7812</v>
      </c>
      <c r="D404" s="45" t="s">
        <v>1405</v>
      </c>
      <c r="E404" s="46" t="s">
        <v>2205</v>
      </c>
      <c r="F404" s="48" t="s">
        <v>2783</v>
      </c>
      <c r="G404" s="48"/>
      <c r="H404" s="49"/>
      <c r="I404" s="50"/>
      <c r="J404" s="51"/>
      <c r="K404" s="52"/>
      <c r="L404" s="52" t="s">
        <v>1678</v>
      </c>
      <c r="M404" s="54"/>
      <c r="N404" s="54">
        <v>10518541</v>
      </c>
      <c r="O404" s="55">
        <f t="shared" si="39"/>
        <v>0</v>
      </c>
      <c r="P404" s="55">
        <f t="shared" si="40"/>
        <v>5432.373067805626</v>
      </c>
      <c r="Q404" s="60" t="s">
        <v>2735</v>
      </c>
      <c r="R404" s="46"/>
      <c r="S404" s="46"/>
      <c r="T404" s="57"/>
      <c r="U404" s="16"/>
      <c r="V404" s="16"/>
    </row>
    <row r="405" spans="1:22" s="65" customFormat="1" ht="12.75">
      <c r="A405" s="45"/>
      <c r="B405" s="46" t="s">
        <v>183</v>
      </c>
      <c r="C405" s="47">
        <v>44100</v>
      </c>
      <c r="D405" s="45" t="s">
        <v>1405</v>
      </c>
      <c r="E405" s="46" t="s">
        <v>2782</v>
      </c>
      <c r="F405" s="48" t="s">
        <v>2240</v>
      </c>
      <c r="G405" s="48" t="s">
        <v>2555</v>
      </c>
      <c r="H405" s="49"/>
      <c r="I405" s="50"/>
      <c r="J405" s="51"/>
      <c r="K405" s="52"/>
      <c r="L405" s="52" t="s">
        <v>1678</v>
      </c>
      <c r="M405" s="54"/>
      <c r="N405" s="54"/>
      <c r="O405" s="55">
        <f t="shared" si="39"/>
        <v>0</v>
      </c>
      <c r="P405" s="55">
        <f t="shared" si="40"/>
        <v>0</v>
      </c>
      <c r="Q405" s="60" t="s">
        <v>587</v>
      </c>
      <c r="R405" s="46"/>
      <c r="S405" s="46" t="s">
        <v>455</v>
      </c>
      <c r="T405" s="57"/>
      <c r="U405" s="16"/>
      <c r="V405" s="16"/>
    </row>
    <row r="406" spans="1:22" s="65" customFormat="1" ht="12.75">
      <c r="A406" s="45" t="s">
        <v>485</v>
      </c>
      <c r="B406" s="46" t="s">
        <v>1145</v>
      </c>
      <c r="C406" s="47">
        <v>12214</v>
      </c>
      <c r="D406" s="45" t="s">
        <v>1405</v>
      </c>
      <c r="E406" s="48" t="s">
        <v>784</v>
      </c>
      <c r="F406" s="48" t="s">
        <v>784</v>
      </c>
      <c r="G406" s="48" t="s">
        <v>1198</v>
      </c>
      <c r="H406" s="49"/>
      <c r="I406" s="49" t="s">
        <v>2792</v>
      </c>
      <c r="J406" s="51">
        <v>2000</v>
      </c>
      <c r="K406" s="52"/>
      <c r="L406" s="52" t="s">
        <v>1678</v>
      </c>
      <c r="M406" s="54"/>
      <c r="N406" s="54"/>
      <c r="O406" s="55">
        <f t="shared" si="39"/>
        <v>0</v>
      </c>
      <c r="P406" s="55">
        <f t="shared" si="40"/>
        <v>0</v>
      </c>
      <c r="Q406" s="60" t="s">
        <v>587</v>
      </c>
      <c r="R406" s="46"/>
      <c r="S406" s="46"/>
      <c r="T406" s="57"/>
      <c r="U406" s="16"/>
      <c r="V406" s="16"/>
    </row>
    <row r="407" spans="1:22" s="65" customFormat="1" ht="12.75">
      <c r="A407" s="118" t="s">
        <v>485</v>
      </c>
      <c r="B407" s="16" t="s">
        <v>1749</v>
      </c>
      <c r="C407" s="119" t="s">
        <v>2203</v>
      </c>
      <c r="D407" s="118" t="s">
        <v>1405</v>
      </c>
      <c r="E407" s="16" t="s">
        <v>1845</v>
      </c>
      <c r="F407" s="34" t="s">
        <v>2204</v>
      </c>
      <c r="G407" s="34" t="s">
        <v>2791</v>
      </c>
      <c r="H407" s="120" t="s">
        <v>1175</v>
      </c>
      <c r="I407" s="120" t="s">
        <v>2219</v>
      </c>
      <c r="J407" s="121">
        <v>5371</v>
      </c>
      <c r="K407" s="122"/>
      <c r="L407" s="122" t="s">
        <v>1678</v>
      </c>
      <c r="M407" s="124"/>
      <c r="N407" s="124"/>
      <c r="O407" s="103">
        <f t="shared" si="39"/>
        <v>0</v>
      </c>
      <c r="P407" s="103">
        <f t="shared" si="40"/>
        <v>0</v>
      </c>
      <c r="Q407" s="138" t="s">
        <v>587</v>
      </c>
      <c r="R407" s="16"/>
      <c r="S407" s="16" t="s">
        <v>1747</v>
      </c>
      <c r="T407" s="33"/>
      <c r="U407" s="16"/>
      <c r="V407" s="16"/>
    </row>
    <row r="408" spans="1:22" s="65" customFormat="1" ht="12.75">
      <c r="A408" s="45" t="s">
        <v>485</v>
      </c>
      <c r="B408" s="46" t="s">
        <v>1835</v>
      </c>
      <c r="C408" s="47" t="s">
        <v>969</v>
      </c>
      <c r="D408" s="45" t="s">
        <v>169</v>
      </c>
      <c r="E408" s="46" t="s">
        <v>783</v>
      </c>
      <c r="F408" s="48" t="s">
        <v>919</v>
      </c>
      <c r="G408" s="48" t="s">
        <v>920</v>
      </c>
      <c r="H408" s="49"/>
      <c r="I408" s="50">
        <v>30758</v>
      </c>
      <c r="J408" s="51">
        <v>1337</v>
      </c>
      <c r="K408" s="52">
        <v>31005</v>
      </c>
      <c r="L408" s="53">
        <v>31016</v>
      </c>
      <c r="M408" s="54"/>
      <c r="N408" s="54"/>
      <c r="O408" s="55">
        <f aca="true" t="shared" si="41" ref="O408:P410">M408/1936.27</f>
        <v>0</v>
      </c>
      <c r="P408" s="55">
        <f t="shared" si="41"/>
        <v>0</v>
      </c>
      <c r="Q408" s="60" t="s">
        <v>587</v>
      </c>
      <c r="R408" s="46"/>
      <c r="S408" s="46"/>
      <c r="T408" s="57"/>
      <c r="U408" s="16"/>
      <c r="V408" s="16"/>
    </row>
    <row r="409" spans="1:22" s="65" customFormat="1" ht="12.75">
      <c r="A409" s="45" t="s">
        <v>791</v>
      </c>
      <c r="B409" s="46" t="s">
        <v>1889</v>
      </c>
      <c r="C409" s="47" t="s">
        <v>966</v>
      </c>
      <c r="D409" s="45" t="s">
        <v>1405</v>
      </c>
      <c r="E409" s="46" t="s">
        <v>2246</v>
      </c>
      <c r="F409" s="48" t="s">
        <v>260</v>
      </c>
      <c r="G409" s="48" t="s">
        <v>1146</v>
      </c>
      <c r="H409" s="49"/>
      <c r="I409" s="50">
        <v>30768</v>
      </c>
      <c r="J409" s="51">
        <v>1688</v>
      </c>
      <c r="K409" s="52"/>
      <c r="L409" s="53"/>
      <c r="M409" s="54"/>
      <c r="N409" s="54">
        <v>10299221</v>
      </c>
      <c r="O409" s="55">
        <f t="shared" si="41"/>
        <v>0</v>
      </c>
      <c r="P409" s="55">
        <f t="shared" si="41"/>
        <v>5319.10374069732</v>
      </c>
      <c r="Q409" s="60" t="s">
        <v>2519</v>
      </c>
      <c r="R409" s="46"/>
      <c r="S409" s="46" t="s">
        <v>42</v>
      </c>
      <c r="T409" s="57"/>
      <c r="U409" s="16"/>
      <c r="V409" s="16"/>
    </row>
    <row r="410" spans="1:22" s="65" customFormat="1" ht="12.75">
      <c r="A410" s="118" t="s">
        <v>485</v>
      </c>
      <c r="B410" s="16" t="s">
        <v>972</v>
      </c>
      <c r="C410" s="119" t="s">
        <v>785</v>
      </c>
      <c r="D410" s="118" t="s">
        <v>1405</v>
      </c>
      <c r="E410" s="16" t="s">
        <v>786</v>
      </c>
      <c r="F410" s="16" t="s">
        <v>985</v>
      </c>
      <c r="G410" s="34" t="s">
        <v>2555</v>
      </c>
      <c r="H410" s="120" t="s">
        <v>342</v>
      </c>
      <c r="I410" s="31"/>
      <c r="J410" s="121"/>
      <c r="K410" s="122"/>
      <c r="L410" s="17"/>
      <c r="M410" s="124">
        <v>32427486</v>
      </c>
      <c r="N410" s="124"/>
      <c r="O410" s="103">
        <f t="shared" si="41"/>
        <v>16747.398864827737</v>
      </c>
      <c r="P410" s="103">
        <f t="shared" si="41"/>
        <v>0</v>
      </c>
      <c r="Q410" s="104" t="s">
        <v>2519</v>
      </c>
      <c r="R410" s="16" t="s">
        <v>973</v>
      </c>
      <c r="S410" s="16"/>
      <c r="T410" s="33"/>
      <c r="U410" s="16"/>
      <c r="V410" s="16"/>
    </row>
    <row r="411" spans="1:22" s="65" customFormat="1" ht="12.75">
      <c r="A411" s="118"/>
      <c r="B411" s="16" t="s">
        <v>974</v>
      </c>
      <c r="C411" s="119" t="s">
        <v>975</v>
      </c>
      <c r="D411" s="118" t="s">
        <v>1405</v>
      </c>
      <c r="E411" s="16" t="s">
        <v>2245</v>
      </c>
      <c r="F411" s="16" t="s">
        <v>985</v>
      </c>
      <c r="G411" s="34"/>
      <c r="H411" s="120">
        <v>33014</v>
      </c>
      <c r="I411" s="31"/>
      <c r="J411" s="121"/>
      <c r="K411" s="122"/>
      <c r="L411" s="17"/>
      <c r="M411" s="124"/>
      <c r="N411" s="124"/>
      <c r="O411" s="103">
        <f aca="true" t="shared" si="42" ref="O411:P413">M411/1936.27</f>
        <v>0</v>
      </c>
      <c r="P411" s="103">
        <f t="shared" si="42"/>
        <v>0</v>
      </c>
      <c r="Q411" s="104"/>
      <c r="R411" s="16"/>
      <c r="S411" s="16" t="s">
        <v>1870</v>
      </c>
      <c r="T411" s="33"/>
      <c r="U411" s="16"/>
      <c r="V411" s="16"/>
    </row>
    <row r="412" spans="1:22" s="65" customFormat="1" ht="12.75">
      <c r="A412" s="118"/>
      <c r="B412" s="16" t="s">
        <v>986</v>
      </c>
      <c r="C412" s="119" t="s">
        <v>987</v>
      </c>
      <c r="D412" s="118" t="s">
        <v>1405</v>
      </c>
      <c r="E412" s="16" t="s">
        <v>988</v>
      </c>
      <c r="F412" s="16" t="s">
        <v>985</v>
      </c>
      <c r="G412" s="34"/>
      <c r="H412" s="120"/>
      <c r="I412" s="31"/>
      <c r="J412" s="121"/>
      <c r="K412" s="122"/>
      <c r="L412" s="17"/>
      <c r="M412" s="124"/>
      <c r="N412" s="124"/>
      <c r="O412" s="103">
        <f t="shared" si="42"/>
        <v>0</v>
      </c>
      <c r="P412" s="103">
        <f t="shared" si="42"/>
        <v>0</v>
      </c>
      <c r="Q412" s="104"/>
      <c r="R412" s="16"/>
      <c r="S412" s="16" t="s">
        <v>1870</v>
      </c>
      <c r="T412" s="33"/>
      <c r="U412" s="16"/>
      <c r="V412" s="16"/>
    </row>
    <row r="413" spans="1:22" s="65" customFormat="1" ht="13.5" thickBot="1">
      <c r="A413" s="45" t="s">
        <v>485</v>
      </c>
      <c r="B413" s="46" t="s">
        <v>1014</v>
      </c>
      <c r="C413" s="47">
        <v>26213</v>
      </c>
      <c r="D413" s="45" t="s">
        <v>1405</v>
      </c>
      <c r="E413" s="46" t="s">
        <v>1015</v>
      </c>
      <c r="F413" s="46" t="s">
        <v>1015</v>
      </c>
      <c r="G413" s="48" t="s">
        <v>2555</v>
      </c>
      <c r="H413" s="49"/>
      <c r="I413" s="50"/>
      <c r="J413" s="51"/>
      <c r="K413" s="52"/>
      <c r="L413" s="53"/>
      <c r="M413" s="54"/>
      <c r="N413" s="54"/>
      <c r="O413" s="63">
        <f t="shared" si="42"/>
        <v>0</v>
      </c>
      <c r="P413" s="63">
        <f t="shared" si="42"/>
        <v>0</v>
      </c>
      <c r="Q413" s="56" t="s">
        <v>2519</v>
      </c>
      <c r="R413" s="46"/>
      <c r="S413" s="46" t="s">
        <v>1870</v>
      </c>
      <c r="T413" s="57"/>
      <c r="U413" s="16"/>
      <c r="V413" s="16"/>
    </row>
    <row r="414" spans="1:22" s="65" customFormat="1" ht="13.5" thickTop="1">
      <c r="A414" s="140"/>
      <c r="B414" s="110"/>
      <c r="C414" s="111"/>
      <c r="D414" s="140"/>
      <c r="E414" s="110"/>
      <c r="F414" s="110"/>
      <c r="G414" s="193"/>
      <c r="H414" s="194"/>
      <c r="I414" s="195"/>
      <c r="J414" s="366" t="s">
        <v>2350</v>
      </c>
      <c r="K414" s="367"/>
      <c r="L414" s="368"/>
      <c r="M414" s="198"/>
      <c r="N414" s="198"/>
      <c r="O414" s="109">
        <f>SUM(O380:O413)</f>
        <v>63751.27539031231</v>
      </c>
      <c r="P414" s="109">
        <f>SUM(P380:P413)</f>
        <v>48281.51290884019</v>
      </c>
      <c r="Q414" s="60"/>
      <c r="R414" s="110"/>
      <c r="S414" s="110"/>
      <c r="T414" s="199"/>
      <c r="U414" s="16"/>
      <c r="V414" s="16"/>
    </row>
    <row r="415" spans="1:22" s="65" customFormat="1" ht="12.75">
      <c r="A415" s="140"/>
      <c r="B415" s="110"/>
      <c r="C415" s="111"/>
      <c r="D415" s="140"/>
      <c r="E415" s="110"/>
      <c r="F415" s="110"/>
      <c r="G415" s="193"/>
      <c r="H415" s="194"/>
      <c r="I415" s="195"/>
      <c r="J415" s="366"/>
      <c r="K415" s="367"/>
      <c r="L415" s="368"/>
      <c r="M415" s="198"/>
      <c r="N415" s="198"/>
      <c r="O415" s="55"/>
      <c r="P415" s="55"/>
      <c r="Q415" s="60"/>
      <c r="R415" s="110"/>
      <c r="S415" s="110"/>
      <c r="T415" s="199"/>
      <c r="U415" s="16"/>
      <c r="V415" s="16"/>
    </row>
    <row r="416" spans="1:22" s="65" customFormat="1" ht="12.75">
      <c r="A416" s="140"/>
      <c r="B416" s="110"/>
      <c r="C416" s="111" t="s">
        <v>756</v>
      </c>
      <c r="D416" s="140"/>
      <c r="E416" s="110"/>
      <c r="F416" s="110"/>
      <c r="G416" s="193"/>
      <c r="H416" s="194"/>
      <c r="I416" s="195"/>
      <c r="J416" s="369" t="s">
        <v>112</v>
      </c>
      <c r="K416" s="370"/>
      <c r="L416" s="371"/>
      <c r="M416" s="198"/>
      <c r="N416" s="198"/>
      <c r="O416" s="372">
        <f>O414+P414</f>
        <v>112032.7882991525</v>
      </c>
      <c r="P416" s="373"/>
      <c r="Q416" s="60"/>
      <c r="R416" s="110"/>
      <c r="S416" s="110"/>
      <c r="T416" s="199"/>
      <c r="U416" s="16"/>
      <c r="V416" s="16"/>
    </row>
    <row r="417" spans="1:22" s="65" customFormat="1" ht="12.75">
      <c r="A417" s="140"/>
      <c r="B417" s="110"/>
      <c r="C417" s="111"/>
      <c r="D417" s="140"/>
      <c r="E417" s="110"/>
      <c r="F417" s="110"/>
      <c r="G417" s="193"/>
      <c r="H417" s="194"/>
      <c r="I417" s="195"/>
      <c r="J417" s="80"/>
      <c r="K417" s="81"/>
      <c r="L417" s="82"/>
      <c r="M417" s="198"/>
      <c r="N417" s="198"/>
      <c r="O417" s="115"/>
      <c r="P417" s="116"/>
      <c r="Q417" s="60"/>
      <c r="R417" s="110"/>
      <c r="S417" s="110"/>
      <c r="T417" s="199"/>
      <c r="U417" s="16"/>
      <c r="V417" s="16"/>
    </row>
    <row r="418" spans="1:22" s="65" customFormat="1" ht="12.75">
      <c r="A418" s="118" t="s">
        <v>70</v>
      </c>
      <c r="B418" s="16" t="s">
        <v>1013</v>
      </c>
      <c r="C418" s="119" t="s">
        <v>2580</v>
      </c>
      <c r="D418" s="118" t="s">
        <v>1405</v>
      </c>
      <c r="E418" s="34" t="s">
        <v>2773</v>
      </c>
      <c r="F418" s="34" t="s">
        <v>2774</v>
      </c>
      <c r="G418" s="34" t="s">
        <v>700</v>
      </c>
      <c r="H418" s="120" t="s">
        <v>672</v>
      </c>
      <c r="I418" s="31">
        <v>30767</v>
      </c>
      <c r="J418" s="121">
        <v>1653</v>
      </c>
      <c r="K418" s="122">
        <v>31777</v>
      </c>
      <c r="L418" s="16"/>
      <c r="M418" s="124">
        <v>187513709</v>
      </c>
      <c r="N418" s="124">
        <v>8090659</v>
      </c>
      <c r="O418" s="103">
        <f aca="true" t="shared" si="43" ref="O418:O432">M418/1936.27</f>
        <v>96842.74868690834</v>
      </c>
      <c r="P418" s="103">
        <f aca="true" t="shared" si="44" ref="P418:P432">N418/1936.27</f>
        <v>4178.476658730446</v>
      </c>
      <c r="Q418" s="138" t="s">
        <v>2577</v>
      </c>
      <c r="R418" s="16" t="s">
        <v>1234</v>
      </c>
      <c r="S418" s="16" t="s">
        <v>2520</v>
      </c>
      <c r="T418" s="33"/>
      <c r="U418" s="16"/>
      <c r="V418" s="16"/>
    </row>
    <row r="419" spans="1:22" s="65" customFormat="1" ht="12.75">
      <c r="A419" s="118" t="s">
        <v>70</v>
      </c>
      <c r="B419" s="16" t="s">
        <v>2775</v>
      </c>
      <c r="C419" s="119" t="s">
        <v>2776</v>
      </c>
      <c r="D419" s="118" t="s">
        <v>1405</v>
      </c>
      <c r="E419" s="16" t="s">
        <v>899</v>
      </c>
      <c r="F419" s="34" t="s">
        <v>2777</v>
      </c>
      <c r="G419" s="34" t="s">
        <v>2555</v>
      </c>
      <c r="H419" s="120" t="s">
        <v>1235</v>
      </c>
      <c r="I419" s="31">
        <v>30767</v>
      </c>
      <c r="J419" s="121">
        <v>1661</v>
      </c>
      <c r="K419" s="122"/>
      <c r="L419" s="17"/>
      <c r="M419" s="124">
        <v>295264784</v>
      </c>
      <c r="N419" s="124"/>
      <c r="O419" s="103">
        <f t="shared" si="43"/>
        <v>152491.53475496703</v>
      </c>
      <c r="P419" s="103">
        <f t="shared" si="44"/>
        <v>0</v>
      </c>
      <c r="Q419" s="138" t="s">
        <v>2519</v>
      </c>
      <c r="R419" s="16" t="s">
        <v>950</v>
      </c>
      <c r="S419" s="16" t="s">
        <v>2778</v>
      </c>
      <c r="T419" s="33"/>
      <c r="U419" s="16"/>
      <c r="V419" s="16"/>
    </row>
    <row r="420" spans="1:22" s="65" customFormat="1" ht="12.75">
      <c r="A420" s="45" t="s">
        <v>70</v>
      </c>
      <c r="B420" s="46" t="s">
        <v>1161</v>
      </c>
      <c r="C420" s="47">
        <v>13686</v>
      </c>
      <c r="D420" s="45" t="s">
        <v>1405</v>
      </c>
      <c r="E420" s="46" t="s">
        <v>666</v>
      </c>
      <c r="F420" s="48" t="s">
        <v>667</v>
      </c>
      <c r="G420" s="48" t="s">
        <v>790</v>
      </c>
      <c r="H420" s="49" t="s">
        <v>342</v>
      </c>
      <c r="I420" s="50">
        <v>30767</v>
      </c>
      <c r="J420" s="51">
        <v>1660</v>
      </c>
      <c r="K420" s="52"/>
      <c r="L420" s="53"/>
      <c r="M420" s="54"/>
      <c r="N420" s="54">
        <v>14368861</v>
      </c>
      <c r="O420" s="55">
        <f t="shared" si="43"/>
        <v>0</v>
      </c>
      <c r="P420" s="55">
        <f t="shared" si="44"/>
        <v>7420.897395507858</v>
      </c>
      <c r="Q420" s="60" t="s">
        <v>587</v>
      </c>
      <c r="R420" s="46"/>
      <c r="S420" s="46"/>
      <c r="T420" s="57"/>
      <c r="U420" s="16"/>
      <c r="V420" s="16"/>
    </row>
    <row r="421" spans="1:22" s="65" customFormat="1" ht="12.75">
      <c r="A421" s="45" t="s">
        <v>70</v>
      </c>
      <c r="B421" s="46" t="s">
        <v>1013</v>
      </c>
      <c r="C421" s="47" t="s">
        <v>2580</v>
      </c>
      <c r="D421" s="45" t="s">
        <v>1405</v>
      </c>
      <c r="E421" s="48" t="s">
        <v>2772</v>
      </c>
      <c r="F421" s="48" t="s">
        <v>710</v>
      </c>
      <c r="G421" s="48" t="s">
        <v>790</v>
      </c>
      <c r="H421" s="49"/>
      <c r="I421" s="50">
        <v>30767</v>
      </c>
      <c r="J421" s="51">
        <v>1660</v>
      </c>
      <c r="K421" s="52"/>
      <c r="L421" s="53"/>
      <c r="M421" s="54"/>
      <c r="N421" s="54">
        <v>20553637</v>
      </c>
      <c r="O421" s="55">
        <f t="shared" si="43"/>
        <v>0</v>
      </c>
      <c r="P421" s="55">
        <f t="shared" si="44"/>
        <v>10615.067630030935</v>
      </c>
      <c r="Q421" s="60" t="s">
        <v>587</v>
      </c>
      <c r="R421" s="46"/>
      <c r="S421" s="46"/>
      <c r="T421" s="57"/>
      <c r="U421" s="16"/>
      <c r="V421" s="16"/>
    </row>
    <row r="422" spans="1:22" s="65" customFormat="1" ht="12.75">
      <c r="A422" s="45" t="s">
        <v>70</v>
      </c>
      <c r="B422" s="46" t="s">
        <v>670</v>
      </c>
      <c r="C422" s="47"/>
      <c r="D422" s="45"/>
      <c r="E422" s="46"/>
      <c r="F422" s="48" t="s">
        <v>671</v>
      </c>
      <c r="G422" s="48" t="s">
        <v>790</v>
      </c>
      <c r="H422" s="49"/>
      <c r="I422" s="50">
        <v>30767</v>
      </c>
      <c r="J422" s="51">
        <v>1659</v>
      </c>
      <c r="K422" s="52"/>
      <c r="L422" s="53"/>
      <c r="M422" s="54"/>
      <c r="N422" s="54">
        <v>8987545</v>
      </c>
      <c r="O422" s="55">
        <f t="shared" si="43"/>
        <v>0</v>
      </c>
      <c r="P422" s="55">
        <f t="shared" si="44"/>
        <v>4641.6796211272185</v>
      </c>
      <c r="Q422" s="60" t="s">
        <v>587</v>
      </c>
      <c r="R422" s="46" t="s">
        <v>425</v>
      </c>
      <c r="S422" s="46"/>
      <c r="T422" s="57"/>
      <c r="U422" s="141"/>
      <c r="V422" s="16"/>
    </row>
    <row r="423" spans="1:22" s="65" customFormat="1" ht="12.75">
      <c r="A423" s="45" t="s">
        <v>71</v>
      </c>
      <c r="B423" s="46" t="s">
        <v>480</v>
      </c>
      <c r="C423" s="47" t="s">
        <v>481</v>
      </c>
      <c r="D423" s="45" t="s">
        <v>1405</v>
      </c>
      <c r="E423" s="46" t="s">
        <v>482</v>
      </c>
      <c r="F423" s="48" t="s">
        <v>1069</v>
      </c>
      <c r="G423" s="48" t="s">
        <v>2555</v>
      </c>
      <c r="H423" s="49"/>
      <c r="I423" s="50"/>
      <c r="J423" s="51"/>
      <c r="K423" s="52"/>
      <c r="L423" s="53"/>
      <c r="M423" s="54">
        <v>9215122</v>
      </c>
      <c r="N423" s="54"/>
      <c r="O423" s="55">
        <f t="shared" si="43"/>
        <v>4759.213332851307</v>
      </c>
      <c r="P423" s="55">
        <f t="shared" si="44"/>
        <v>0</v>
      </c>
      <c r="Q423" s="60" t="s">
        <v>2735</v>
      </c>
      <c r="R423" s="46" t="s">
        <v>483</v>
      </c>
      <c r="S423" s="46" t="s">
        <v>42</v>
      </c>
      <c r="T423" s="57"/>
      <c r="U423" s="16"/>
      <c r="V423" s="16"/>
    </row>
    <row r="424" spans="1:22" s="65" customFormat="1" ht="12.75">
      <c r="A424" s="45" t="s">
        <v>71</v>
      </c>
      <c r="B424" s="46" t="s">
        <v>1941</v>
      </c>
      <c r="C424" s="47">
        <v>19407</v>
      </c>
      <c r="D424" s="45" t="s">
        <v>1405</v>
      </c>
      <c r="E424" s="46" t="s">
        <v>1942</v>
      </c>
      <c r="F424" s="48" t="s">
        <v>1068</v>
      </c>
      <c r="G424" s="48" t="s">
        <v>2555</v>
      </c>
      <c r="H424" s="49"/>
      <c r="I424" s="50"/>
      <c r="J424" s="51"/>
      <c r="K424" s="52"/>
      <c r="L424" s="53"/>
      <c r="M424" s="54">
        <v>19054157</v>
      </c>
      <c r="N424" s="54"/>
      <c r="O424" s="55">
        <f t="shared" si="43"/>
        <v>9840.650838984233</v>
      </c>
      <c r="P424" s="55">
        <f t="shared" si="44"/>
        <v>0</v>
      </c>
      <c r="Q424" s="60" t="s">
        <v>2519</v>
      </c>
      <c r="R424" s="46" t="s">
        <v>239</v>
      </c>
      <c r="S424" s="46" t="s">
        <v>2520</v>
      </c>
      <c r="T424" s="57"/>
      <c r="U424" s="16"/>
      <c r="V424" s="16"/>
    </row>
    <row r="425" spans="1:22" s="65" customFormat="1" ht="12.75">
      <c r="A425" s="212" t="s">
        <v>71</v>
      </c>
      <c r="B425" s="212" t="s">
        <v>2167</v>
      </c>
      <c r="C425" s="119">
        <v>12373</v>
      </c>
      <c r="D425" s="212" t="s">
        <v>1405</v>
      </c>
      <c r="E425" s="212" t="s">
        <v>668</v>
      </c>
      <c r="F425" s="212" t="s">
        <v>1070</v>
      </c>
      <c r="G425" s="212" t="s">
        <v>1536</v>
      </c>
      <c r="H425" s="137"/>
      <c r="I425" s="120">
        <v>30894</v>
      </c>
      <c r="J425" s="212">
        <v>4404</v>
      </c>
      <c r="K425" s="212"/>
      <c r="L425" s="212"/>
      <c r="M425" s="212"/>
      <c r="N425" s="20">
        <v>17424808</v>
      </c>
      <c r="O425" s="103">
        <f t="shared" si="43"/>
        <v>0</v>
      </c>
      <c r="P425" s="103">
        <f t="shared" si="44"/>
        <v>8999.162306909677</v>
      </c>
      <c r="Q425" s="213" t="s">
        <v>2519</v>
      </c>
      <c r="R425" s="212"/>
      <c r="S425" s="212"/>
      <c r="T425" s="214"/>
      <c r="U425" s="16"/>
      <c r="V425" s="16"/>
    </row>
    <row r="426" spans="1:22" s="65" customFormat="1" ht="12.75">
      <c r="A426" s="118" t="s">
        <v>1067</v>
      </c>
      <c r="B426" s="16" t="s">
        <v>2570</v>
      </c>
      <c r="C426" s="119">
        <v>20825</v>
      </c>
      <c r="D426" s="118" t="s">
        <v>1405</v>
      </c>
      <c r="E426" s="16" t="s">
        <v>1866</v>
      </c>
      <c r="F426" s="34" t="s">
        <v>1866</v>
      </c>
      <c r="G426" s="34" t="s">
        <v>2555</v>
      </c>
      <c r="H426" s="120"/>
      <c r="I426" s="31"/>
      <c r="J426" s="121"/>
      <c r="K426" s="122"/>
      <c r="L426" s="16"/>
      <c r="M426" s="124">
        <v>140984774</v>
      </c>
      <c r="N426" s="124"/>
      <c r="O426" s="103">
        <f t="shared" si="43"/>
        <v>72812.55919887206</v>
      </c>
      <c r="P426" s="103">
        <f t="shared" si="44"/>
        <v>0</v>
      </c>
      <c r="Q426" s="104" t="s">
        <v>2519</v>
      </c>
      <c r="R426" s="16" t="s">
        <v>1230</v>
      </c>
      <c r="S426" s="16" t="s">
        <v>2520</v>
      </c>
      <c r="T426" s="33"/>
      <c r="U426" s="16"/>
      <c r="V426" s="16"/>
    </row>
    <row r="427" spans="1:22" s="65" customFormat="1" ht="12.75">
      <c r="A427" s="45" t="s">
        <v>1067</v>
      </c>
      <c r="B427" s="46" t="s">
        <v>188</v>
      </c>
      <c r="C427" s="47">
        <v>14704</v>
      </c>
      <c r="D427" s="45" t="s">
        <v>1405</v>
      </c>
      <c r="E427" s="46" t="s">
        <v>669</v>
      </c>
      <c r="F427" s="48" t="s">
        <v>231</v>
      </c>
      <c r="G427" s="48" t="s">
        <v>2555</v>
      </c>
      <c r="H427" s="49"/>
      <c r="I427" s="50">
        <v>30894</v>
      </c>
      <c r="J427" s="51">
        <v>4404</v>
      </c>
      <c r="K427" s="52">
        <v>31777</v>
      </c>
      <c r="L427" s="46"/>
      <c r="M427" s="54">
        <v>24171849</v>
      </c>
      <c r="N427" s="54"/>
      <c r="O427" s="55">
        <f t="shared" si="43"/>
        <v>12483.718179799305</v>
      </c>
      <c r="P427" s="55">
        <f t="shared" si="44"/>
        <v>0</v>
      </c>
      <c r="Q427" s="56" t="s">
        <v>2519</v>
      </c>
      <c r="R427" s="46"/>
      <c r="S427" s="46"/>
      <c r="T427" s="57"/>
      <c r="U427" s="16"/>
      <c r="V427" s="16"/>
    </row>
    <row r="428" spans="1:22" s="65" customFormat="1" ht="12.75">
      <c r="A428" s="45" t="s">
        <v>1067</v>
      </c>
      <c r="B428" s="46" t="s">
        <v>1071</v>
      </c>
      <c r="C428" s="47" t="s">
        <v>793</v>
      </c>
      <c r="D428" s="45" t="s">
        <v>1405</v>
      </c>
      <c r="E428" s="46" t="s">
        <v>2758</v>
      </c>
      <c r="F428" s="46" t="s">
        <v>2758</v>
      </c>
      <c r="G428" s="48" t="s">
        <v>2555</v>
      </c>
      <c r="H428" s="49"/>
      <c r="I428" s="50">
        <v>30894</v>
      </c>
      <c r="J428" s="51">
        <v>4404</v>
      </c>
      <c r="K428" s="52"/>
      <c r="L428" s="46"/>
      <c r="M428" s="54"/>
      <c r="N428" s="54"/>
      <c r="O428" s="55">
        <f t="shared" si="43"/>
        <v>0</v>
      </c>
      <c r="P428" s="55">
        <f t="shared" si="44"/>
        <v>0</v>
      </c>
      <c r="Q428" s="56" t="s">
        <v>216</v>
      </c>
      <c r="R428" s="46"/>
      <c r="S428" s="46" t="s">
        <v>2520</v>
      </c>
      <c r="T428" s="57"/>
      <c r="U428" s="16"/>
      <c r="V428" s="16"/>
    </row>
    <row r="429" spans="1:22" s="65" customFormat="1" ht="12.75">
      <c r="A429" s="45" t="s">
        <v>1067</v>
      </c>
      <c r="B429" s="46" t="s">
        <v>1072</v>
      </c>
      <c r="C429" s="47"/>
      <c r="D429" s="45"/>
      <c r="E429" s="46"/>
      <c r="F429" s="48" t="s">
        <v>711</v>
      </c>
      <c r="G429" s="48" t="s">
        <v>790</v>
      </c>
      <c r="H429" s="49"/>
      <c r="I429" s="50"/>
      <c r="J429" s="51"/>
      <c r="K429" s="52"/>
      <c r="L429" s="46"/>
      <c r="M429" s="54"/>
      <c r="N429" s="54">
        <v>2479626</v>
      </c>
      <c r="O429" s="55">
        <f t="shared" si="43"/>
        <v>0</v>
      </c>
      <c r="P429" s="55">
        <f t="shared" si="44"/>
        <v>1280.619954861667</v>
      </c>
      <c r="Q429" s="56" t="s">
        <v>587</v>
      </c>
      <c r="R429" s="46"/>
      <c r="S429" s="46"/>
      <c r="T429" s="57"/>
      <c r="U429" s="16"/>
      <c r="V429" s="16"/>
    </row>
    <row r="430" spans="1:22" s="65" customFormat="1" ht="12.75">
      <c r="A430" s="45" t="s">
        <v>1067</v>
      </c>
      <c r="B430" s="46" t="s">
        <v>1073</v>
      </c>
      <c r="C430" s="47"/>
      <c r="D430" s="45"/>
      <c r="E430" s="46"/>
      <c r="F430" s="48" t="s">
        <v>1075</v>
      </c>
      <c r="G430" s="48" t="s">
        <v>790</v>
      </c>
      <c r="H430" s="49"/>
      <c r="I430" s="50"/>
      <c r="J430" s="51"/>
      <c r="K430" s="52"/>
      <c r="L430" s="46"/>
      <c r="M430" s="54"/>
      <c r="N430" s="54">
        <v>3244617</v>
      </c>
      <c r="O430" s="55">
        <f t="shared" si="43"/>
        <v>0</v>
      </c>
      <c r="P430" s="55">
        <f t="shared" si="44"/>
        <v>1675.7048345530325</v>
      </c>
      <c r="Q430" s="56" t="s">
        <v>587</v>
      </c>
      <c r="R430" s="46"/>
      <c r="S430" s="46"/>
      <c r="T430" s="57"/>
      <c r="U430" s="16"/>
      <c r="V430" s="16"/>
    </row>
    <row r="431" spans="1:28" s="65" customFormat="1" ht="12.75">
      <c r="A431" s="45" t="s">
        <v>1067</v>
      </c>
      <c r="B431" s="46" t="s">
        <v>1074</v>
      </c>
      <c r="C431" s="47"/>
      <c r="D431" s="45"/>
      <c r="E431" s="46"/>
      <c r="F431" s="48" t="s">
        <v>711</v>
      </c>
      <c r="G431" s="48" t="s">
        <v>790</v>
      </c>
      <c r="H431" s="49"/>
      <c r="I431" s="50"/>
      <c r="J431" s="51"/>
      <c r="K431" s="52"/>
      <c r="L431" s="46"/>
      <c r="M431" s="54"/>
      <c r="N431" s="54">
        <v>2127906</v>
      </c>
      <c r="O431" s="55">
        <f t="shared" si="43"/>
        <v>0</v>
      </c>
      <c r="P431" s="55">
        <f t="shared" si="44"/>
        <v>1098.9717343139127</v>
      </c>
      <c r="Q431" s="56" t="s">
        <v>587</v>
      </c>
      <c r="R431" s="46"/>
      <c r="S431" s="46"/>
      <c r="T431" s="57"/>
      <c r="U431" s="16"/>
      <c r="V431" s="16"/>
      <c r="W431" s="215"/>
      <c r="X431" s="215"/>
      <c r="Y431" s="215"/>
      <c r="Z431" s="215"/>
      <c r="AA431" s="215"/>
      <c r="AB431" s="216"/>
    </row>
    <row r="432" spans="1:28" s="65" customFormat="1" ht="12.75">
      <c r="A432" s="217">
        <v>26</v>
      </c>
      <c r="B432" s="217" t="s">
        <v>795</v>
      </c>
      <c r="C432" s="218">
        <v>5232</v>
      </c>
      <c r="D432" s="217" t="s">
        <v>1405</v>
      </c>
      <c r="E432" s="217" t="s">
        <v>1159</v>
      </c>
      <c r="F432" s="217" t="s">
        <v>1160</v>
      </c>
      <c r="G432" s="217" t="s">
        <v>2555</v>
      </c>
      <c r="H432" s="50"/>
      <c r="I432" s="50">
        <v>30894</v>
      </c>
      <c r="J432" s="217">
        <v>4404</v>
      </c>
      <c r="K432" s="217"/>
      <c r="L432" s="217"/>
      <c r="M432" s="54"/>
      <c r="N432" s="54"/>
      <c r="O432" s="55">
        <f t="shared" si="43"/>
        <v>0</v>
      </c>
      <c r="P432" s="55">
        <f t="shared" si="44"/>
        <v>0</v>
      </c>
      <c r="Q432" s="219" t="s">
        <v>2735</v>
      </c>
      <c r="R432" s="217"/>
      <c r="S432" s="217" t="s">
        <v>42</v>
      </c>
      <c r="T432" s="220"/>
      <c r="U432" s="16"/>
      <c r="V432" s="16"/>
      <c r="W432" s="142"/>
      <c r="X432" s="142"/>
      <c r="Y432" s="142"/>
      <c r="Z432" s="142"/>
      <c r="AA432" s="142"/>
      <c r="AB432" s="143"/>
    </row>
    <row r="433" spans="1:28" s="65" customFormat="1" ht="12.75">
      <c r="A433" s="45"/>
      <c r="B433" s="46"/>
      <c r="C433" s="47"/>
      <c r="D433" s="45"/>
      <c r="E433" s="46"/>
      <c r="F433" s="48"/>
      <c r="G433" s="48"/>
      <c r="H433" s="49"/>
      <c r="I433" s="50"/>
      <c r="J433" s="366" t="s">
        <v>2350</v>
      </c>
      <c r="K433" s="367"/>
      <c r="L433" s="368"/>
      <c r="M433" s="54"/>
      <c r="N433" s="54"/>
      <c r="O433" s="109">
        <f>SUM(O418:O432)</f>
        <v>349230.4249923823</v>
      </c>
      <c r="P433" s="109">
        <f>SUM(P418:P432)</f>
        <v>39910.58013603475</v>
      </c>
      <c r="Q433" s="56" t="s">
        <v>2519</v>
      </c>
      <c r="R433" s="46"/>
      <c r="S433" s="46"/>
      <c r="T433" s="57"/>
      <c r="U433" s="16"/>
      <c r="V433" s="16"/>
      <c r="W433" s="142"/>
      <c r="X433" s="142"/>
      <c r="Y433" s="142"/>
      <c r="Z433" s="142"/>
      <c r="AA433" s="142"/>
      <c r="AB433" s="143"/>
    </row>
    <row r="434" spans="1:28" s="65" customFormat="1" ht="12.75">
      <c r="A434" s="45"/>
      <c r="B434" s="46"/>
      <c r="C434" s="47"/>
      <c r="D434" s="45"/>
      <c r="E434" s="46"/>
      <c r="F434" s="48"/>
      <c r="G434" s="48"/>
      <c r="H434" s="49"/>
      <c r="I434" s="50"/>
      <c r="J434" s="366"/>
      <c r="K434" s="367"/>
      <c r="L434" s="368"/>
      <c r="M434" s="54"/>
      <c r="N434" s="54"/>
      <c r="O434" s="55"/>
      <c r="P434" s="55"/>
      <c r="Q434" s="56"/>
      <c r="R434" s="46"/>
      <c r="S434" s="46"/>
      <c r="T434" s="57"/>
      <c r="U434" s="16"/>
      <c r="V434" s="16"/>
      <c r="W434" s="142"/>
      <c r="X434" s="142"/>
      <c r="Y434" s="142"/>
      <c r="Z434" s="142"/>
      <c r="AA434" s="142"/>
      <c r="AB434" s="143"/>
    </row>
    <row r="435" spans="1:28" s="65" customFormat="1" ht="12.75">
      <c r="A435" s="45"/>
      <c r="B435" s="110"/>
      <c r="C435" s="111" t="s">
        <v>992</v>
      </c>
      <c r="D435" s="140"/>
      <c r="E435" s="46"/>
      <c r="F435" s="48"/>
      <c r="G435" s="48"/>
      <c r="H435" s="49"/>
      <c r="I435" s="50"/>
      <c r="J435" s="369" t="s">
        <v>2362</v>
      </c>
      <c r="K435" s="370"/>
      <c r="L435" s="371"/>
      <c r="M435" s="54"/>
      <c r="N435" s="54"/>
      <c r="O435" s="372">
        <f>O433+P433</f>
        <v>389141.00512841705</v>
      </c>
      <c r="P435" s="373"/>
      <c r="Q435" s="56"/>
      <c r="R435" s="46"/>
      <c r="S435" s="46"/>
      <c r="T435" s="57"/>
      <c r="U435" s="16"/>
      <c r="V435" s="16"/>
      <c r="W435" s="142"/>
      <c r="X435" s="142"/>
      <c r="Y435" s="142"/>
      <c r="Z435" s="142"/>
      <c r="AA435" s="142"/>
      <c r="AB435" s="143"/>
    </row>
    <row r="436" spans="15:16" ht="12.75">
      <c r="O436" s="223"/>
      <c r="P436" s="223"/>
    </row>
    <row r="437" spans="1:22" s="65" customFormat="1" ht="12.75">
      <c r="A437" s="45">
        <v>66</v>
      </c>
      <c r="B437" s="46" t="s">
        <v>2671</v>
      </c>
      <c r="C437" s="47">
        <v>8244</v>
      </c>
      <c r="D437" s="45" t="s">
        <v>1405</v>
      </c>
      <c r="E437" s="46" t="s">
        <v>2672</v>
      </c>
      <c r="F437" s="46" t="s">
        <v>2673</v>
      </c>
      <c r="G437" s="48" t="s">
        <v>2555</v>
      </c>
      <c r="H437" s="49"/>
      <c r="I437" s="50">
        <v>31022</v>
      </c>
      <c r="J437" s="51">
        <v>6482</v>
      </c>
      <c r="K437" s="52"/>
      <c r="L437" s="117"/>
      <c r="M437" s="54"/>
      <c r="N437" s="54"/>
      <c r="O437" s="55">
        <f>M437/1936.27</f>
        <v>0</v>
      </c>
      <c r="P437" s="55">
        <f>N437/1936.27</f>
        <v>0</v>
      </c>
      <c r="Q437" s="56" t="s">
        <v>1389</v>
      </c>
      <c r="R437" s="46" t="s">
        <v>1506</v>
      </c>
      <c r="S437" s="46"/>
      <c r="T437" s="57"/>
      <c r="U437" s="141"/>
      <c r="V437" s="16"/>
    </row>
    <row r="438" spans="1:22" s="65" customFormat="1" ht="12.75">
      <c r="A438" s="45">
        <v>66</v>
      </c>
      <c r="B438" s="46" t="s">
        <v>2675</v>
      </c>
      <c r="C438" s="47">
        <v>13971</v>
      </c>
      <c r="D438" s="45" t="s">
        <v>1405</v>
      </c>
      <c r="E438" s="46" t="s">
        <v>2676</v>
      </c>
      <c r="F438" s="46" t="s">
        <v>2676</v>
      </c>
      <c r="G438" s="48" t="s">
        <v>2555</v>
      </c>
      <c r="H438" s="49"/>
      <c r="I438" s="50">
        <v>30894</v>
      </c>
      <c r="J438" s="51">
        <v>4407</v>
      </c>
      <c r="K438" s="52"/>
      <c r="L438" s="117"/>
      <c r="M438" s="54"/>
      <c r="N438" s="54"/>
      <c r="O438" s="55">
        <f>M438/1936.27</f>
        <v>0</v>
      </c>
      <c r="P438" s="55">
        <f>N438/1936.27</f>
        <v>0</v>
      </c>
      <c r="Q438" s="56" t="s">
        <v>1389</v>
      </c>
      <c r="R438" s="46" t="s">
        <v>1506</v>
      </c>
      <c r="S438" s="46"/>
      <c r="T438" s="57"/>
      <c r="U438" s="16"/>
      <c r="V438" s="16"/>
    </row>
    <row r="439" spans="1:22" s="65" customFormat="1" ht="12.75">
      <c r="A439" s="45">
        <v>66</v>
      </c>
      <c r="B439" s="46" t="s">
        <v>2677</v>
      </c>
      <c r="C439" s="47">
        <v>14390</v>
      </c>
      <c r="D439" s="45" t="s">
        <v>1405</v>
      </c>
      <c r="E439" s="46" t="s">
        <v>2678</v>
      </c>
      <c r="F439" s="46" t="s">
        <v>2679</v>
      </c>
      <c r="G439" s="48" t="s">
        <v>852</v>
      </c>
      <c r="H439" s="49"/>
      <c r="I439" s="50">
        <v>30761</v>
      </c>
      <c r="J439" s="51">
        <v>1477</v>
      </c>
      <c r="K439" s="52"/>
      <c r="L439" s="117"/>
      <c r="M439" s="54"/>
      <c r="N439" s="54"/>
      <c r="O439" s="55">
        <v>25696.83</v>
      </c>
      <c r="P439" s="55">
        <v>5481.68</v>
      </c>
      <c r="Q439" s="56" t="s">
        <v>2735</v>
      </c>
      <c r="R439" s="46" t="s">
        <v>2732</v>
      </c>
      <c r="S439" s="46"/>
      <c r="T439" s="57"/>
      <c r="U439" s="16"/>
      <c r="V439" s="16"/>
    </row>
    <row r="440" spans="1:22" s="65" customFormat="1" ht="12.75">
      <c r="A440" s="45">
        <v>66</v>
      </c>
      <c r="B440" s="46" t="s">
        <v>2680</v>
      </c>
      <c r="C440" s="47">
        <v>231</v>
      </c>
      <c r="D440" s="45" t="s">
        <v>1405</v>
      </c>
      <c r="E440" s="46" t="s">
        <v>2681</v>
      </c>
      <c r="F440" s="46" t="s">
        <v>2681</v>
      </c>
      <c r="G440" s="48" t="s">
        <v>321</v>
      </c>
      <c r="H440" s="49"/>
      <c r="I440" s="50">
        <v>30771</v>
      </c>
      <c r="J440" s="51">
        <v>1931</v>
      </c>
      <c r="K440" s="52"/>
      <c r="L440" s="117"/>
      <c r="M440" s="54"/>
      <c r="N440" s="54"/>
      <c r="O440" s="55">
        <v>32912.77</v>
      </c>
      <c r="P440" s="55"/>
      <c r="Q440" s="56" t="s">
        <v>2735</v>
      </c>
      <c r="R440" s="46" t="s">
        <v>2629</v>
      </c>
      <c r="S440" s="46"/>
      <c r="T440" s="57"/>
      <c r="U440" s="16"/>
      <c r="V440" s="16"/>
    </row>
    <row r="441" spans="1:22" s="65" customFormat="1" ht="12.75">
      <c r="A441" s="45"/>
      <c r="B441" s="46" t="s">
        <v>2682</v>
      </c>
      <c r="C441" s="47">
        <v>13929</v>
      </c>
      <c r="D441" s="45"/>
      <c r="E441" s="46"/>
      <c r="F441" s="46"/>
      <c r="G441" s="48" t="s">
        <v>1527</v>
      </c>
      <c r="H441" s="49"/>
      <c r="I441" s="50"/>
      <c r="J441" s="51"/>
      <c r="K441" s="52"/>
      <c r="L441" s="117"/>
      <c r="M441" s="54"/>
      <c r="N441" s="54"/>
      <c r="O441" s="55">
        <v>15363.62</v>
      </c>
      <c r="P441" s="55"/>
      <c r="Q441" s="56" t="s">
        <v>2159</v>
      </c>
      <c r="R441" s="46"/>
      <c r="S441" s="46"/>
      <c r="T441" s="57"/>
      <c r="U441" s="16"/>
      <c r="V441" s="16"/>
    </row>
    <row r="442" spans="1:22" s="65" customFormat="1" ht="12.75">
      <c r="A442" s="45"/>
      <c r="B442" s="46" t="s">
        <v>322</v>
      </c>
      <c r="C442" s="47"/>
      <c r="D442" s="45"/>
      <c r="E442" s="46"/>
      <c r="F442" s="46"/>
      <c r="G442" s="48" t="s">
        <v>1527</v>
      </c>
      <c r="H442" s="49"/>
      <c r="I442" s="50"/>
      <c r="J442" s="51"/>
      <c r="K442" s="52"/>
      <c r="L442" s="117"/>
      <c r="M442" s="54"/>
      <c r="N442" s="54"/>
      <c r="O442" s="55">
        <v>7019.34</v>
      </c>
      <c r="P442" s="55"/>
      <c r="Q442" s="56" t="s">
        <v>2159</v>
      </c>
      <c r="R442" s="46" t="s">
        <v>1506</v>
      </c>
      <c r="S442" s="46"/>
      <c r="T442" s="57"/>
      <c r="U442" s="16"/>
      <c r="V442" s="16"/>
    </row>
    <row r="443" spans="1:22" s="65" customFormat="1" ht="12.75">
      <c r="A443" s="45">
        <v>66</v>
      </c>
      <c r="B443" s="224" t="s">
        <v>323</v>
      </c>
      <c r="C443" s="47"/>
      <c r="D443" s="45"/>
      <c r="E443" s="46"/>
      <c r="F443" s="46"/>
      <c r="G443" s="48" t="s">
        <v>1527</v>
      </c>
      <c r="H443" s="49"/>
      <c r="I443" s="50"/>
      <c r="J443" s="51"/>
      <c r="K443" s="52"/>
      <c r="L443" s="117"/>
      <c r="M443" s="54"/>
      <c r="N443" s="54"/>
      <c r="O443" s="55"/>
      <c r="P443" s="55">
        <v>1773.31</v>
      </c>
      <c r="Q443" s="56" t="s">
        <v>2159</v>
      </c>
      <c r="R443" s="46"/>
      <c r="S443" s="46"/>
      <c r="T443" s="57"/>
      <c r="U443" s="16"/>
      <c r="V443" s="16"/>
    </row>
    <row r="444" spans="1:22" s="65" customFormat="1" ht="12.75">
      <c r="A444" s="118">
        <v>66</v>
      </c>
      <c r="B444" s="225" t="s">
        <v>324</v>
      </c>
      <c r="C444" s="119" t="s">
        <v>723</v>
      </c>
      <c r="D444" s="118"/>
      <c r="E444" s="16"/>
      <c r="F444" s="16"/>
      <c r="G444" s="34" t="s">
        <v>326</v>
      </c>
      <c r="H444" s="120"/>
      <c r="I444" s="31"/>
      <c r="J444" s="121"/>
      <c r="K444" s="122"/>
      <c r="L444" s="123"/>
      <c r="M444" s="124"/>
      <c r="N444" s="124"/>
      <c r="O444" s="103">
        <v>24513.88</v>
      </c>
      <c r="P444" s="103">
        <v>11640.84</v>
      </c>
      <c r="Q444" s="104" t="s">
        <v>1389</v>
      </c>
      <c r="R444" s="16" t="s">
        <v>2629</v>
      </c>
      <c r="S444" s="16"/>
      <c r="T444" s="33"/>
      <c r="U444" s="16"/>
      <c r="V444" s="16"/>
    </row>
    <row r="445" spans="1:22" s="65" customFormat="1" ht="12.75">
      <c r="A445" s="45">
        <v>66</v>
      </c>
      <c r="B445" s="46" t="s">
        <v>325</v>
      </c>
      <c r="C445" s="47">
        <v>9923</v>
      </c>
      <c r="D445" s="45" t="s">
        <v>1405</v>
      </c>
      <c r="E445" s="46" t="s">
        <v>1428</v>
      </c>
      <c r="F445" s="46" t="s">
        <v>1429</v>
      </c>
      <c r="G445" s="48" t="s">
        <v>2555</v>
      </c>
      <c r="H445" s="49" t="s">
        <v>1430</v>
      </c>
      <c r="I445" s="50"/>
      <c r="J445" s="51"/>
      <c r="K445" s="52"/>
      <c r="L445" s="117"/>
      <c r="M445" s="54"/>
      <c r="N445" s="54"/>
      <c r="O445" s="55">
        <v>16384.6</v>
      </c>
      <c r="P445" s="55"/>
      <c r="Q445" s="56" t="s">
        <v>1431</v>
      </c>
      <c r="R445" s="46" t="s">
        <v>1506</v>
      </c>
      <c r="S445" s="46"/>
      <c r="T445" s="57"/>
      <c r="U445" s="16"/>
      <c r="V445" s="16"/>
    </row>
    <row r="446" spans="1:22" s="65" customFormat="1" ht="12.75">
      <c r="A446" s="45">
        <v>66</v>
      </c>
      <c r="B446" s="46" t="s">
        <v>2683</v>
      </c>
      <c r="C446" s="47">
        <v>8705</v>
      </c>
      <c r="D446" s="45" t="s">
        <v>1405</v>
      </c>
      <c r="E446" s="46" t="s">
        <v>2681</v>
      </c>
      <c r="F446" s="46" t="s">
        <v>2681</v>
      </c>
      <c r="G446" s="48" t="s">
        <v>2555</v>
      </c>
      <c r="H446" s="49"/>
      <c r="I446" s="50">
        <v>30771</v>
      </c>
      <c r="J446" s="51">
        <v>1930</v>
      </c>
      <c r="K446" s="52"/>
      <c r="L446" s="117"/>
      <c r="M446" s="54"/>
      <c r="N446" s="54"/>
      <c r="O446" s="55">
        <v>42998.98</v>
      </c>
      <c r="P446" s="55">
        <v>0</v>
      </c>
      <c r="Q446" s="56" t="s">
        <v>1389</v>
      </c>
      <c r="R446" s="46" t="s">
        <v>1506</v>
      </c>
      <c r="S446" s="46"/>
      <c r="T446" s="57"/>
      <c r="U446" s="16"/>
      <c r="V446" s="16"/>
    </row>
    <row r="447" spans="1:22" s="65" customFormat="1" ht="12.75">
      <c r="A447" s="45"/>
      <c r="B447" s="46" t="s">
        <v>690</v>
      </c>
      <c r="C447" s="47">
        <v>8518</v>
      </c>
      <c r="D447" s="45" t="s">
        <v>1405</v>
      </c>
      <c r="E447" s="46"/>
      <c r="F447" s="46"/>
      <c r="G447" s="48"/>
      <c r="H447" s="49"/>
      <c r="I447" s="50">
        <v>30761</v>
      </c>
      <c r="J447" s="51">
        <v>1485</v>
      </c>
      <c r="K447" s="52"/>
      <c r="L447" s="117"/>
      <c r="M447" s="54"/>
      <c r="N447" s="54"/>
      <c r="O447" s="55">
        <v>0</v>
      </c>
      <c r="P447" s="55">
        <v>0</v>
      </c>
      <c r="Q447" s="56"/>
      <c r="R447" s="46"/>
      <c r="S447" s="46"/>
      <c r="T447" s="57"/>
      <c r="U447" s="16"/>
      <c r="V447" s="16"/>
    </row>
    <row r="448" spans="1:22" s="65" customFormat="1" ht="12.75">
      <c r="A448" s="45">
        <v>66</v>
      </c>
      <c r="B448" s="46" t="s">
        <v>2152</v>
      </c>
      <c r="C448" s="47">
        <v>13582</v>
      </c>
      <c r="D448" s="45" t="s">
        <v>1405</v>
      </c>
      <c r="E448" s="46" t="s">
        <v>2684</v>
      </c>
      <c r="F448" s="46" t="s">
        <v>2685</v>
      </c>
      <c r="G448" s="48" t="s">
        <v>1484</v>
      </c>
      <c r="H448" s="49"/>
      <c r="I448" s="50">
        <v>30663</v>
      </c>
      <c r="J448" s="51">
        <v>6295</v>
      </c>
      <c r="K448" s="52"/>
      <c r="L448" s="117"/>
      <c r="M448" s="54"/>
      <c r="N448" s="54"/>
      <c r="O448" s="55">
        <v>41992.8</v>
      </c>
      <c r="P448" s="55">
        <v>2503.24</v>
      </c>
      <c r="Q448" s="56" t="s">
        <v>2735</v>
      </c>
      <c r="R448" s="46" t="s">
        <v>2732</v>
      </c>
      <c r="S448" s="46"/>
      <c r="T448" s="57"/>
      <c r="U448" s="16"/>
      <c r="V448" s="16"/>
    </row>
    <row r="449" spans="1:22" s="65" customFormat="1" ht="12.75">
      <c r="A449" s="45">
        <v>66</v>
      </c>
      <c r="B449" s="46" t="s">
        <v>2686</v>
      </c>
      <c r="C449" s="47">
        <v>10666</v>
      </c>
      <c r="D449" s="45" t="s">
        <v>1405</v>
      </c>
      <c r="E449" s="46" t="s">
        <v>2687</v>
      </c>
      <c r="F449" s="46" t="s">
        <v>2681</v>
      </c>
      <c r="G449" s="48" t="s">
        <v>2555</v>
      </c>
      <c r="H449" s="49"/>
      <c r="I449" s="50">
        <v>30761</v>
      </c>
      <c r="J449" s="51">
        <v>1483</v>
      </c>
      <c r="K449" s="52"/>
      <c r="L449" s="117"/>
      <c r="M449" s="54"/>
      <c r="N449" s="54"/>
      <c r="O449" s="55">
        <v>25449.45</v>
      </c>
      <c r="P449" s="55">
        <v>0</v>
      </c>
      <c r="Q449" s="56" t="s">
        <v>1389</v>
      </c>
      <c r="R449" s="46"/>
      <c r="S449" s="46"/>
      <c r="T449" s="57"/>
      <c r="U449" s="16"/>
      <c r="V449" s="16"/>
    </row>
    <row r="450" spans="1:22" s="65" customFormat="1" ht="12.75">
      <c r="A450" s="45">
        <v>66</v>
      </c>
      <c r="B450" s="46" t="s">
        <v>691</v>
      </c>
      <c r="C450" s="47">
        <v>3421</v>
      </c>
      <c r="D450" s="45" t="s">
        <v>1405</v>
      </c>
      <c r="E450" s="46" t="s">
        <v>2688</v>
      </c>
      <c r="F450" s="46" t="s">
        <v>2689</v>
      </c>
      <c r="G450" s="48" t="s">
        <v>2555</v>
      </c>
      <c r="H450" s="49"/>
      <c r="I450" s="50">
        <v>30763</v>
      </c>
      <c r="J450" s="51">
        <v>1533</v>
      </c>
      <c r="K450" s="52"/>
      <c r="L450" s="117"/>
      <c r="M450" s="54"/>
      <c r="N450" s="54"/>
      <c r="O450" s="55">
        <v>0</v>
      </c>
      <c r="P450" s="55">
        <v>0</v>
      </c>
      <c r="Q450" s="56" t="s">
        <v>692</v>
      </c>
      <c r="R450" s="46" t="s">
        <v>2741</v>
      </c>
      <c r="S450" s="46"/>
      <c r="T450" s="57"/>
      <c r="U450" s="16"/>
      <c r="V450" s="16"/>
    </row>
    <row r="451" spans="1:22" ht="12.75">
      <c r="A451" s="45">
        <v>66</v>
      </c>
      <c r="B451" s="46" t="s">
        <v>2690</v>
      </c>
      <c r="C451" s="47">
        <v>12014</v>
      </c>
      <c r="D451" s="45" t="s">
        <v>1405</v>
      </c>
      <c r="E451" s="46" t="s">
        <v>2691</v>
      </c>
      <c r="F451" s="46" t="s">
        <v>2692</v>
      </c>
      <c r="G451" s="48" t="s">
        <v>918</v>
      </c>
      <c r="H451" s="49"/>
      <c r="I451" s="50">
        <v>30772</v>
      </c>
      <c r="J451" s="51">
        <v>1981</v>
      </c>
      <c r="K451" s="52"/>
      <c r="L451" s="117"/>
      <c r="M451" s="54"/>
      <c r="N451" s="54"/>
      <c r="O451" s="55">
        <v>42461.13</v>
      </c>
      <c r="P451" s="55">
        <v>0</v>
      </c>
      <c r="Q451" s="56" t="s">
        <v>1389</v>
      </c>
      <c r="R451" s="46"/>
      <c r="S451" s="46"/>
      <c r="T451" s="57"/>
      <c r="U451" s="16"/>
      <c r="V451" s="141"/>
    </row>
    <row r="452" spans="1:22" s="65" customFormat="1" ht="12.75">
      <c r="A452" s="45">
        <v>66</v>
      </c>
      <c r="B452" s="46" t="s">
        <v>2693</v>
      </c>
      <c r="C452" s="47">
        <v>11866</v>
      </c>
      <c r="D452" s="45" t="s">
        <v>1405</v>
      </c>
      <c r="E452" s="46" t="s">
        <v>2694</v>
      </c>
      <c r="F452" s="46" t="s">
        <v>2695</v>
      </c>
      <c r="G452" s="48" t="s">
        <v>2555</v>
      </c>
      <c r="H452" s="49"/>
      <c r="I452" s="50">
        <v>30765</v>
      </c>
      <c r="J452" s="51">
        <v>1598</v>
      </c>
      <c r="K452" s="52"/>
      <c r="L452" s="117"/>
      <c r="M452" s="54"/>
      <c r="N452" s="54"/>
      <c r="O452" s="55">
        <v>0</v>
      </c>
      <c r="P452" s="55">
        <v>4518.88</v>
      </c>
      <c r="Q452" s="56" t="s">
        <v>1389</v>
      </c>
      <c r="R452" s="46" t="s">
        <v>1506</v>
      </c>
      <c r="S452" s="46"/>
      <c r="T452" s="57"/>
      <c r="U452" s="16"/>
      <c r="V452" s="16"/>
    </row>
    <row r="453" spans="1:22" s="65" customFormat="1" ht="13.5" thickBot="1">
      <c r="A453" s="45">
        <v>66</v>
      </c>
      <c r="B453" s="46" t="s">
        <v>2696</v>
      </c>
      <c r="C453" s="47">
        <v>12367</v>
      </c>
      <c r="D453" s="45" t="s">
        <v>1405</v>
      </c>
      <c r="E453" s="46" t="s">
        <v>2627</v>
      </c>
      <c r="F453" s="46" t="s">
        <v>2628</v>
      </c>
      <c r="G453" s="48" t="s">
        <v>1527</v>
      </c>
      <c r="H453" s="49"/>
      <c r="I453" s="50">
        <v>30761</v>
      </c>
      <c r="J453" s="51">
        <v>1484</v>
      </c>
      <c r="K453" s="52"/>
      <c r="L453" s="117"/>
      <c r="M453" s="54"/>
      <c r="N453" s="54"/>
      <c r="O453" s="63">
        <v>0</v>
      </c>
      <c r="P453" s="63">
        <v>0</v>
      </c>
      <c r="Q453" s="56" t="s">
        <v>587</v>
      </c>
      <c r="R453" s="46"/>
      <c r="S453" s="46"/>
      <c r="T453" s="57"/>
      <c r="U453" s="141"/>
      <c r="V453" s="16"/>
    </row>
    <row r="454" spans="1:22" s="65" customFormat="1" ht="13.5" thickTop="1">
      <c r="A454" s="45"/>
      <c r="B454" s="46"/>
      <c r="C454" s="47"/>
      <c r="D454" s="45"/>
      <c r="E454" s="46"/>
      <c r="F454" s="46"/>
      <c r="G454" s="48"/>
      <c r="H454" s="49"/>
      <c r="I454" s="50"/>
      <c r="J454" s="366" t="s">
        <v>2350</v>
      </c>
      <c r="K454" s="367"/>
      <c r="L454" s="368"/>
      <c r="M454" s="54"/>
      <c r="N454" s="54"/>
      <c r="O454" s="109" t="e">
        <f>O439+O440+O441+O442+#REF!+O444+O445+O446+O448+O449+O451</f>
        <v>#REF!</v>
      </c>
      <c r="P454" s="109" t="e">
        <f>P439+#REF!+P443+P444+P448+P452</f>
        <v>#REF!</v>
      </c>
      <c r="Q454" s="56"/>
      <c r="R454" s="46"/>
      <c r="S454" s="46"/>
      <c r="T454" s="57"/>
      <c r="U454" s="16"/>
      <c r="V454" s="16"/>
    </row>
    <row r="455" spans="1:22" s="65" customFormat="1" ht="12.75">
      <c r="A455" s="45"/>
      <c r="B455" s="46"/>
      <c r="C455" s="47"/>
      <c r="D455" s="45"/>
      <c r="E455" s="46"/>
      <c r="F455" s="46"/>
      <c r="G455" s="48"/>
      <c r="H455" s="49"/>
      <c r="I455" s="50"/>
      <c r="J455" s="126"/>
      <c r="K455" s="127"/>
      <c r="L455" s="128"/>
      <c r="M455" s="54"/>
      <c r="N455" s="54"/>
      <c r="O455" s="55"/>
      <c r="P455" s="55"/>
      <c r="Q455" s="56"/>
      <c r="R455" s="46"/>
      <c r="S455" s="46"/>
      <c r="T455" s="57"/>
      <c r="U455" s="16"/>
      <c r="V455" s="16"/>
    </row>
    <row r="456" spans="1:22" s="65" customFormat="1" ht="12.75">
      <c r="A456" s="45"/>
      <c r="B456" s="110"/>
      <c r="C456" s="111" t="s">
        <v>848</v>
      </c>
      <c r="D456" s="140"/>
      <c r="E456" s="46"/>
      <c r="F456" s="46"/>
      <c r="G456" s="48"/>
      <c r="H456" s="49"/>
      <c r="I456" s="50"/>
      <c r="J456" s="369" t="s">
        <v>2354</v>
      </c>
      <c r="K456" s="370"/>
      <c r="L456" s="371"/>
      <c r="M456" s="54"/>
      <c r="N456" s="54"/>
      <c r="O456" s="372" t="e">
        <f>O454+P454</f>
        <v>#REF!</v>
      </c>
      <c r="P456" s="373"/>
      <c r="Q456" s="56"/>
      <c r="R456" s="46"/>
      <c r="S456" s="46"/>
      <c r="T456" s="57"/>
      <c r="U456" s="16"/>
      <c r="V456" s="16"/>
    </row>
    <row r="457" spans="15:16" ht="12.75">
      <c r="O457" s="223"/>
      <c r="P457" s="223"/>
    </row>
    <row r="458" spans="1:22" s="65" customFormat="1" ht="12.75">
      <c r="A458" s="45">
        <v>20</v>
      </c>
      <c r="B458" s="46" t="s">
        <v>1559</v>
      </c>
      <c r="C458" s="47"/>
      <c r="D458" s="45"/>
      <c r="E458" s="46"/>
      <c r="F458" s="48"/>
      <c r="G458" s="48"/>
      <c r="H458" s="49"/>
      <c r="I458" s="50"/>
      <c r="J458" s="51"/>
      <c r="K458" s="52"/>
      <c r="L458" s="53"/>
      <c r="M458" s="54"/>
      <c r="N458" s="54"/>
      <c r="O458" s="55">
        <f aca="true" t="shared" si="45" ref="O458:O478">M458/1936.27</f>
        <v>0</v>
      </c>
      <c r="P458" s="55">
        <f aca="true" t="shared" si="46" ref="P458:P478">N458/1936.27</f>
        <v>0</v>
      </c>
      <c r="Q458" s="60"/>
      <c r="R458" s="46"/>
      <c r="S458" s="46"/>
      <c r="T458" s="57"/>
      <c r="U458" s="16"/>
      <c r="V458" s="16"/>
    </row>
    <row r="459" spans="1:22" s="65" customFormat="1" ht="12.75">
      <c r="A459" s="45">
        <v>20</v>
      </c>
      <c r="B459" s="46" t="s">
        <v>685</v>
      </c>
      <c r="C459" s="47" t="s">
        <v>1560</v>
      </c>
      <c r="D459" s="45" t="s">
        <v>1405</v>
      </c>
      <c r="E459" s="46" t="s">
        <v>1561</v>
      </c>
      <c r="F459" s="48" t="s">
        <v>1561</v>
      </c>
      <c r="G459" s="48" t="s">
        <v>2555</v>
      </c>
      <c r="H459" s="49"/>
      <c r="I459" s="50">
        <v>30894</v>
      </c>
      <c r="J459" s="51">
        <v>4403</v>
      </c>
      <c r="K459" s="52">
        <v>31451</v>
      </c>
      <c r="L459" s="53"/>
      <c r="M459" s="54"/>
      <c r="N459" s="54"/>
      <c r="O459" s="55">
        <f t="shared" si="45"/>
        <v>0</v>
      </c>
      <c r="P459" s="55">
        <f t="shared" si="46"/>
        <v>0</v>
      </c>
      <c r="Q459" s="60" t="s">
        <v>2519</v>
      </c>
      <c r="R459" s="46" t="s">
        <v>11</v>
      </c>
      <c r="S459" s="46"/>
      <c r="T459" s="57"/>
      <c r="U459" s="16"/>
      <c r="V459" s="16"/>
    </row>
    <row r="460" spans="1:22" s="65" customFormat="1" ht="12.75">
      <c r="A460" s="45">
        <v>20</v>
      </c>
      <c r="B460" s="46" t="s">
        <v>1562</v>
      </c>
      <c r="C460" s="47" t="s">
        <v>1563</v>
      </c>
      <c r="D460" s="45" t="s">
        <v>1564</v>
      </c>
      <c r="E460" s="46" t="s">
        <v>1565</v>
      </c>
      <c r="F460" s="48" t="s">
        <v>1565</v>
      </c>
      <c r="G460" s="48" t="s">
        <v>2555</v>
      </c>
      <c r="H460" s="49"/>
      <c r="I460" s="50"/>
      <c r="J460" s="51"/>
      <c r="K460" s="52"/>
      <c r="L460" s="53"/>
      <c r="M460" s="54"/>
      <c r="N460" s="54">
        <v>12962836</v>
      </c>
      <c r="O460" s="55">
        <f t="shared" si="45"/>
        <v>0</v>
      </c>
      <c r="P460" s="55">
        <f t="shared" si="46"/>
        <v>6694.746083965562</v>
      </c>
      <c r="Q460" s="60" t="s">
        <v>2519</v>
      </c>
      <c r="R460" s="46" t="s">
        <v>2523</v>
      </c>
      <c r="S460" s="46"/>
      <c r="T460" s="57"/>
      <c r="U460" s="16"/>
      <c r="V460" s="16"/>
    </row>
    <row r="461" spans="1:22" ht="12.75">
      <c r="A461" s="45"/>
      <c r="B461" s="46" t="s">
        <v>1566</v>
      </c>
      <c r="C461" s="47"/>
      <c r="D461" s="45"/>
      <c r="E461" s="46"/>
      <c r="F461" s="48"/>
      <c r="G461" s="48"/>
      <c r="H461" s="49"/>
      <c r="I461" s="50">
        <v>30894</v>
      </c>
      <c r="J461" s="51">
        <v>4403</v>
      </c>
      <c r="K461" s="52">
        <v>31451</v>
      </c>
      <c r="L461" s="53"/>
      <c r="M461" s="54"/>
      <c r="N461" s="54"/>
      <c r="O461" s="55">
        <f t="shared" si="45"/>
        <v>0</v>
      </c>
      <c r="P461" s="55">
        <f t="shared" si="46"/>
        <v>0</v>
      </c>
      <c r="Q461" s="60"/>
      <c r="R461" s="46" t="s">
        <v>2523</v>
      </c>
      <c r="S461" s="46"/>
      <c r="T461" s="57"/>
      <c r="U461" s="16"/>
      <c r="V461" s="141"/>
    </row>
    <row r="462" spans="1:22" ht="12.75">
      <c r="A462" s="45">
        <v>20</v>
      </c>
      <c r="B462" s="46" t="s">
        <v>683</v>
      </c>
      <c r="C462" s="47"/>
      <c r="D462" s="45" t="s">
        <v>1405</v>
      </c>
      <c r="E462" s="48" t="s">
        <v>1567</v>
      </c>
      <c r="F462" s="48" t="s">
        <v>1567</v>
      </c>
      <c r="G462" s="48" t="s">
        <v>1379</v>
      </c>
      <c r="H462" s="49"/>
      <c r="I462" s="50">
        <v>30894</v>
      </c>
      <c r="J462" s="51" t="s">
        <v>1783</v>
      </c>
      <c r="K462" s="52">
        <v>31451</v>
      </c>
      <c r="L462" s="53"/>
      <c r="M462" s="54"/>
      <c r="N462" s="54">
        <v>28838109</v>
      </c>
      <c r="O462" s="55">
        <f t="shared" si="45"/>
        <v>0</v>
      </c>
      <c r="P462" s="55">
        <f t="shared" si="46"/>
        <v>14893.640349744612</v>
      </c>
      <c r="Q462" s="60" t="s">
        <v>2519</v>
      </c>
      <c r="R462" s="46" t="s">
        <v>1568</v>
      </c>
      <c r="S462" s="46"/>
      <c r="T462" s="57"/>
      <c r="U462" s="16"/>
      <c r="V462" s="141"/>
    </row>
    <row r="463" spans="1:22" s="65" customFormat="1" ht="12.75">
      <c r="A463" s="45">
        <v>20</v>
      </c>
      <c r="B463" s="46" t="s">
        <v>1569</v>
      </c>
      <c r="C463" s="47" t="s">
        <v>1570</v>
      </c>
      <c r="D463" s="45" t="s">
        <v>1405</v>
      </c>
      <c r="E463" s="46" t="s">
        <v>1571</v>
      </c>
      <c r="F463" s="48" t="s">
        <v>1572</v>
      </c>
      <c r="G463" s="48" t="s">
        <v>1379</v>
      </c>
      <c r="H463" s="49"/>
      <c r="I463" s="49" t="s">
        <v>1535</v>
      </c>
      <c r="J463" s="51">
        <v>1401</v>
      </c>
      <c r="K463" s="52">
        <v>31451</v>
      </c>
      <c r="L463" s="53" t="s">
        <v>890</v>
      </c>
      <c r="M463" s="54"/>
      <c r="N463" s="54">
        <v>8410993</v>
      </c>
      <c r="O463" s="55">
        <f t="shared" si="45"/>
        <v>0</v>
      </c>
      <c r="P463" s="55">
        <f t="shared" si="46"/>
        <v>4343.9153630433775</v>
      </c>
      <c r="Q463" s="60" t="s">
        <v>2519</v>
      </c>
      <c r="R463" s="46" t="s">
        <v>2523</v>
      </c>
      <c r="S463" s="46"/>
      <c r="T463" s="57"/>
      <c r="U463" s="141"/>
      <c r="V463" s="16"/>
    </row>
    <row r="464" spans="1:22" s="65" customFormat="1" ht="12.75">
      <c r="A464" s="45">
        <v>20</v>
      </c>
      <c r="B464" s="46" t="s">
        <v>1573</v>
      </c>
      <c r="C464" s="47" t="s">
        <v>1574</v>
      </c>
      <c r="D464" s="45" t="s">
        <v>1405</v>
      </c>
      <c r="E464" s="46" t="s">
        <v>1575</v>
      </c>
      <c r="F464" s="48" t="s">
        <v>1576</v>
      </c>
      <c r="G464" s="48" t="s">
        <v>2555</v>
      </c>
      <c r="H464" s="49"/>
      <c r="I464" s="50"/>
      <c r="J464" s="51" t="s">
        <v>1783</v>
      </c>
      <c r="K464" s="52"/>
      <c r="L464" s="53"/>
      <c r="M464" s="54"/>
      <c r="N464" s="54">
        <v>13394670</v>
      </c>
      <c r="O464" s="55">
        <f t="shared" si="45"/>
        <v>0</v>
      </c>
      <c r="P464" s="55">
        <f t="shared" si="46"/>
        <v>6917.769732526972</v>
      </c>
      <c r="Q464" s="60" t="s">
        <v>2735</v>
      </c>
      <c r="R464" s="46" t="s">
        <v>684</v>
      </c>
      <c r="S464" s="46"/>
      <c r="T464" s="57"/>
      <c r="U464" s="141"/>
      <c r="V464" s="16"/>
    </row>
    <row r="465" spans="1:22" s="65" customFormat="1" ht="12.75">
      <c r="A465" s="45">
        <v>20</v>
      </c>
      <c r="B465" s="46" t="s">
        <v>1577</v>
      </c>
      <c r="C465" s="47"/>
      <c r="D465" s="45"/>
      <c r="E465" s="46"/>
      <c r="F465" s="48"/>
      <c r="G465" s="48" t="s">
        <v>2555</v>
      </c>
      <c r="H465" s="49"/>
      <c r="I465" s="50"/>
      <c r="J465" s="51"/>
      <c r="K465" s="52"/>
      <c r="L465" s="53"/>
      <c r="M465" s="54">
        <v>51851344</v>
      </c>
      <c r="N465" s="54"/>
      <c r="O465" s="55">
        <f t="shared" si="45"/>
        <v>26778.98433586225</v>
      </c>
      <c r="P465" s="55">
        <f t="shared" si="46"/>
        <v>0</v>
      </c>
      <c r="Q465" s="60" t="s">
        <v>2519</v>
      </c>
      <c r="R465" s="46"/>
      <c r="S465" s="46"/>
      <c r="T465" s="57"/>
      <c r="U465" s="16"/>
      <c r="V465" s="16"/>
    </row>
    <row r="466" spans="1:22" s="65" customFormat="1" ht="12.75">
      <c r="A466" s="45">
        <v>20</v>
      </c>
      <c r="B466" s="46" t="s">
        <v>412</v>
      </c>
      <c r="C466" s="47">
        <v>13913</v>
      </c>
      <c r="D466" s="45" t="s">
        <v>1405</v>
      </c>
      <c r="E466" s="46" t="s">
        <v>1578</v>
      </c>
      <c r="F466" s="48" t="s">
        <v>1579</v>
      </c>
      <c r="G466" s="48" t="s">
        <v>2555</v>
      </c>
      <c r="H466" s="49"/>
      <c r="I466" s="50">
        <v>30772</v>
      </c>
      <c r="J466" s="51">
        <v>2012</v>
      </c>
      <c r="K466" s="52"/>
      <c r="L466" s="53"/>
      <c r="M466" s="54"/>
      <c r="N466" s="54">
        <v>13614495</v>
      </c>
      <c r="O466" s="55">
        <f t="shared" si="45"/>
        <v>0</v>
      </c>
      <c r="P466" s="55">
        <f t="shared" si="46"/>
        <v>7031.299870369318</v>
      </c>
      <c r="Q466" s="60" t="s">
        <v>2735</v>
      </c>
      <c r="R466" s="46"/>
      <c r="S466" s="46" t="s">
        <v>42</v>
      </c>
      <c r="T466" s="57"/>
      <c r="U466" s="16"/>
      <c r="V466" s="16"/>
    </row>
    <row r="467" spans="1:22" s="65" customFormat="1" ht="12.75">
      <c r="A467" s="45">
        <v>20</v>
      </c>
      <c r="B467" s="46" t="s">
        <v>1580</v>
      </c>
      <c r="C467" s="47">
        <v>22769</v>
      </c>
      <c r="D467" s="45" t="s">
        <v>1405</v>
      </c>
      <c r="E467" s="46" t="s">
        <v>1581</v>
      </c>
      <c r="F467" s="48" t="s">
        <v>1582</v>
      </c>
      <c r="G467" s="48" t="s">
        <v>1379</v>
      </c>
      <c r="H467" s="49"/>
      <c r="I467" s="50">
        <v>30606</v>
      </c>
      <c r="J467" s="51">
        <v>5313</v>
      </c>
      <c r="K467" s="52">
        <v>31451</v>
      </c>
      <c r="L467" s="53"/>
      <c r="M467" s="54"/>
      <c r="N467" s="54">
        <v>31414946</v>
      </c>
      <c r="O467" s="55">
        <f t="shared" si="45"/>
        <v>0</v>
      </c>
      <c r="P467" s="55">
        <f t="shared" si="46"/>
        <v>16224.465596223667</v>
      </c>
      <c r="Q467" s="60" t="s">
        <v>2735</v>
      </c>
      <c r="R467" s="46" t="s">
        <v>1583</v>
      </c>
      <c r="S467" s="46" t="s">
        <v>42</v>
      </c>
      <c r="T467" s="57"/>
      <c r="U467" s="16"/>
      <c r="V467" s="16"/>
    </row>
    <row r="468" spans="1:22" s="65" customFormat="1" ht="12.75">
      <c r="A468" s="45">
        <v>20</v>
      </c>
      <c r="B468" s="46" t="s">
        <v>1584</v>
      </c>
      <c r="C468" s="47" t="s">
        <v>1585</v>
      </c>
      <c r="D468" s="45" t="s">
        <v>1405</v>
      </c>
      <c r="E468" s="46" t="s">
        <v>1586</v>
      </c>
      <c r="F468" s="48" t="s">
        <v>1587</v>
      </c>
      <c r="G468" s="48" t="s">
        <v>2555</v>
      </c>
      <c r="H468" s="49"/>
      <c r="I468" s="50">
        <v>30894</v>
      </c>
      <c r="J468" s="51">
        <v>4403</v>
      </c>
      <c r="K468" s="52">
        <v>31451</v>
      </c>
      <c r="L468" s="53"/>
      <c r="M468" s="54"/>
      <c r="N468" s="54">
        <v>18025650</v>
      </c>
      <c r="O468" s="55">
        <f t="shared" si="45"/>
        <v>0</v>
      </c>
      <c r="P468" s="55">
        <f t="shared" si="46"/>
        <v>9309.471303072401</v>
      </c>
      <c r="Q468" s="60" t="s">
        <v>2519</v>
      </c>
      <c r="R468" s="46" t="s">
        <v>2523</v>
      </c>
      <c r="S468" s="46"/>
      <c r="T468" s="57"/>
      <c r="U468" s="16"/>
      <c r="V468" s="16"/>
    </row>
    <row r="469" spans="1:22" s="65" customFormat="1" ht="12.75">
      <c r="A469" s="45">
        <v>20</v>
      </c>
      <c r="B469" s="46" t="s">
        <v>687</v>
      </c>
      <c r="C469" s="47" t="s">
        <v>1588</v>
      </c>
      <c r="D469" s="45" t="s">
        <v>1405</v>
      </c>
      <c r="E469" s="46"/>
      <c r="F469" s="48"/>
      <c r="G469" s="48" t="s">
        <v>2555</v>
      </c>
      <c r="H469" s="49"/>
      <c r="I469" s="50"/>
      <c r="J469" s="51"/>
      <c r="K469" s="52"/>
      <c r="L469" s="53"/>
      <c r="M469" s="54"/>
      <c r="N469" s="54"/>
      <c r="O469" s="55">
        <f t="shared" si="45"/>
        <v>0</v>
      </c>
      <c r="P469" s="55">
        <f t="shared" si="46"/>
        <v>0</v>
      </c>
      <c r="Q469" s="60"/>
      <c r="R469" s="46" t="s">
        <v>1589</v>
      </c>
      <c r="S469" s="46"/>
      <c r="T469" s="57"/>
      <c r="U469" s="16"/>
      <c r="V469" s="16"/>
    </row>
    <row r="470" spans="1:22" s="65" customFormat="1" ht="12.75">
      <c r="A470" s="45"/>
      <c r="B470" s="46" t="s">
        <v>1590</v>
      </c>
      <c r="C470" s="47" t="s">
        <v>1591</v>
      </c>
      <c r="D470" s="45" t="s">
        <v>1405</v>
      </c>
      <c r="E470" s="46" t="s">
        <v>1592</v>
      </c>
      <c r="F470" s="48" t="s">
        <v>1593</v>
      </c>
      <c r="G470" s="48" t="s">
        <v>2555</v>
      </c>
      <c r="H470" s="49"/>
      <c r="I470" s="49" t="s">
        <v>1525</v>
      </c>
      <c r="J470" s="51">
        <v>4403</v>
      </c>
      <c r="K470" s="52" t="s">
        <v>1594</v>
      </c>
      <c r="L470" s="53"/>
      <c r="M470" s="54">
        <v>76850820</v>
      </c>
      <c r="N470" s="54"/>
      <c r="O470" s="55">
        <f t="shared" si="45"/>
        <v>39690.136189684294</v>
      </c>
      <c r="P470" s="55">
        <f t="shared" si="46"/>
        <v>0</v>
      </c>
      <c r="Q470" s="60" t="s">
        <v>2519</v>
      </c>
      <c r="R470" s="46" t="s">
        <v>1595</v>
      </c>
      <c r="S470" s="46" t="s">
        <v>2520</v>
      </c>
      <c r="T470" s="57"/>
      <c r="U470" s="16"/>
      <c r="V470" s="16"/>
    </row>
    <row r="471" spans="1:22" s="65" customFormat="1" ht="12.75">
      <c r="A471" s="45"/>
      <c r="B471" s="46" t="s">
        <v>1596</v>
      </c>
      <c r="C471" s="47">
        <v>47212</v>
      </c>
      <c r="D471" s="45" t="s">
        <v>1405</v>
      </c>
      <c r="E471" s="46" t="s">
        <v>834</v>
      </c>
      <c r="F471" s="48" t="s">
        <v>1597</v>
      </c>
      <c r="G471" s="48" t="s">
        <v>2555</v>
      </c>
      <c r="H471" s="49"/>
      <c r="I471" s="50">
        <v>30894</v>
      </c>
      <c r="J471" s="51">
        <v>4403</v>
      </c>
      <c r="K471" s="52">
        <v>31451</v>
      </c>
      <c r="L471" s="53"/>
      <c r="M471" s="54"/>
      <c r="N471" s="54">
        <v>14517243</v>
      </c>
      <c r="O471" s="55">
        <f t="shared" si="45"/>
        <v>0</v>
      </c>
      <c r="P471" s="55">
        <f t="shared" si="46"/>
        <v>7497.530303108554</v>
      </c>
      <c r="Q471" s="60" t="s">
        <v>2735</v>
      </c>
      <c r="R471" s="46"/>
      <c r="S471" s="46" t="s">
        <v>42</v>
      </c>
      <c r="T471" s="57"/>
      <c r="U471" s="16"/>
      <c r="V471" s="16"/>
    </row>
    <row r="472" spans="1:22" s="65" customFormat="1" ht="12.75">
      <c r="A472" s="45">
        <v>20</v>
      </c>
      <c r="B472" s="46" t="s">
        <v>1598</v>
      </c>
      <c r="C472" s="47" t="s">
        <v>1599</v>
      </c>
      <c r="D472" s="45" t="s">
        <v>1405</v>
      </c>
      <c r="E472" s="46" t="s">
        <v>1576</v>
      </c>
      <c r="F472" s="48" t="s">
        <v>1600</v>
      </c>
      <c r="G472" s="48" t="s">
        <v>1601</v>
      </c>
      <c r="H472" s="49"/>
      <c r="I472" s="50">
        <v>30894</v>
      </c>
      <c r="J472" s="51"/>
      <c r="K472" s="52">
        <v>31451</v>
      </c>
      <c r="L472" s="53"/>
      <c r="M472" s="54"/>
      <c r="N472" s="54">
        <v>45508660</v>
      </c>
      <c r="O472" s="55">
        <f t="shared" si="45"/>
        <v>0</v>
      </c>
      <c r="P472" s="55">
        <f t="shared" si="46"/>
        <v>23503.26142531775</v>
      </c>
      <c r="Q472" s="60"/>
      <c r="R472" s="46" t="s">
        <v>2523</v>
      </c>
      <c r="S472" s="46" t="s">
        <v>42</v>
      </c>
      <c r="T472" s="57"/>
      <c r="U472" s="16"/>
      <c r="V472" s="16"/>
    </row>
    <row r="473" spans="1:22" s="65" customFormat="1" ht="12.75">
      <c r="A473" s="45">
        <v>20</v>
      </c>
      <c r="B473" s="46" t="s">
        <v>686</v>
      </c>
      <c r="C473" s="47" t="s">
        <v>1602</v>
      </c>
      <c r="D473" s="45" t="s">
        <v>1405</v>
      </c>
      <c r="E473" s="46"/>
      <c r="F473" s="48" t="s">
        <v>1603</v>
      </c>
      <c r="G473" s="48" t="s">
        <v>2555</v>
      </c>
      <c r="H473" s="49"/>
      <c r="I473" s="50">
        <v>30894</v>
      </c>
      <c r="J473" s="51" t="s">
        <v>1783</v>
      </c>
      <c r="K473" s="52">
        <v>31451</v>
      </c>
      <c r="L473" s="53"/>
      <c r="M473" s="54"/>
      <c r="N473" s="54"/>
      <c r="O473" s="55">
        <f t="shared" si="45"/>
        <v>0</v>
      </c>
      <c r="P473" s="55">
        <f t="shared" si="46"/>
        <v>0</v>
      </c>
      <c r="Q473" s="60" t="s">
        <v>2519</v>
      </c>
      <c r="R473" s="46"/>
      <c r="S473" s="46"/>
      <c r="T473" s="57"/>
      <c r="U473" s="16"/>
      <c r="V473" s="16"/>
    </row>
    <row r="474" spans="1:22" s="65" customFormat="1" ht="12.75">
      <c r="A474" s="45"/>
      <c r="B474" s="46" t="s">
        <v>1604</v>
      </c>
      <c r="C474" s="47" t="s">
        <v>1599</v>
      </c>
      <c r="D474" s="45"/>
      <c r="E474" s="46"/>
      <c r="F474" s="48"/>
      <c r="G474" s="48"/>
      <c r="H474" s="49"/>
      <c r="I474" s="50"/>
      <c r="J474" s="51"/>
      <c r="K474" s="52"/>
      <c r="L474" s="53"/>
      <c r="M474" s="54"/>
      <c r="N474" s="54">
        <v>16179120</v>
      </c>
      <c r="O474" s="55">
        <f t="shared" si="45"/>
        <v>0</v>
      </c>
      <c r="P474" s="55">
        <f t="shared" si="46"/>
        <v>8355.818145196692</v>
      </c>
      <c r="Q474" s="60" t="s">
        <v>2735</v>
      </c>
      <c r="R474" s="46" t="s">
        <v>42</v>
      </c>
      <c r="S474" s="46"/>
      <c r="T474" s="57"/>
      <c r="U474" s="16"/>
      <c r="V474" s="16"/>
    </row>
    <row r="475" spans="1:22" s="65" customFormat="1" ht="12.75">
      <c r="A475" s="45">
        <v>20</v>
      </c>
      <c r="B475" s="46" t="s">
        <v>1605</v>
      </c>
      <c r="C475" s="47">
        <v>16312</v>
      </c>
      <c r="D475" s="45" t="s">
        <v>1405</v>
      </c>
      <c r="E475" s="46" t="s">
        <v>1394</v>
      </c>
      <c r="F475" s="48" t="s">
        <v>1395</v>
      </c>
      <c r="G475" s="48" t="s">
        <v>2555</v>
      </c>
      <c r="H475" s="49"/>
      <c r="I475" s="50">
        <v>30772</v>
      </c>
      <c r="J475" s="51">
        <v>2012</v>
      </c>
      <c r="K475" s="52">
        <v>31451</v>
      </c>
      <c r="L475" s="53"/>
      <c r="M475" s="54"/>
      <c r="N475" s="54">
        <v>15710160</v>
      </c>
      <c r="O475" s="55">
        <f t="shared" si="45"/>
        <v>0</v>
      </c>
      <c r="P475" s="55">
        <f t="shared" si="46"/>
        <v>8113.620517799687</v>
      </c>
      <c r="Q475" s="60" t="s">
        <v>2519</v>
      </c>
      <c r="R475" s="46" t="s">
        <v>2523</v>
      </c>
      <c r="S475" s="46"/>
      <c r="T475" s="57"/>
      <c r="U475" s="16"/>
      <c r="V475" s="16"/>
    </row>
    <row r="476" spans="1:22" s="65" customFormat="1" ht="12.75">
      <c r="A476" s="45">
        <v>20</v>
      </c>
      <c r="B476" s="46" t="s">
        <v>688</v>
      </c>
      <c r="C476" s="47" t="s">
        <v>1396</v>
      </c>
      <c r="D476" s="45" t="s">
        <v>1405</v>
      </c>
      <c r="E476" s="46"/>
      <c r="F476" s="48"/>
      <c r="G476" s="48"/>
      <c r="H476" s="49"/>
      <c r="I476" s="50"/>
      <c r="J476" s="51"/>
      <c r="K476" s="52"/>
      <c r="L476" s="53"/>
      <c r="M476" s="54"/>
      <c r="N476" s="54">
        <v>32219897</v>
      </c>
      <c r="O476" s="55">
        <f t="shared" si="45"/>
        <v>0</v>
      </c>
      <c r="P476" s="55">
        <f t="shared" si="46"/>
        <v>16640.18809360265</v>
      </c>
      <c r="Q476" s="60"/>
      <c r="R476" s="46" t="s">
        <v>1397</v>
      </c>
      <c r="S476" s="46"/>
      <c r="T476" s="57"/>
      <c r="U476" s="16"/>
      <c r="V476" s="16"/>
    </row>
    <row r="477" spans="1:22" s="65" customFormat="1" ht="12.75">
      <c r="A477" s="45">
        <v>20</v>
      </c>
      <c r="B477" s="46" t="s">
        <v>1398</v>
      </c>
      <c r="C477" s="47">
        <v>45107</v>
      </c>
      <c r="D477" s="45" t="s">
        <v>1405</v>
      </c>
      <c r="E477" s="46" t="s">
        <v>1399</v>
      </c>
      <c r="F477" s="48" t="s">
        <v>1603</v>
      </c>
      <c r="G477" s="48" t="s">
        <v>1379</v>
      </c>
      <c r="H477" s="49"/>
      <c r="I477" s="50">
        <v>30772</v>
      </c>
      <c r="J477" s="51">
        <v>4403</v>
      </c>
      <c r="K477" s="52">
        <v>31451</v>
      </c>
      <c r="L477" s="53"/>
      <c r="M477" s="54"/>
      <c r="N477" s="54"/>
      <c r="O477" s="55">
        <f t="shared" si="45"/>
        <v>0</v>
      </c>
      <c r="P477" s="55">
        <f t="shared" si="46"/>
        <v>0</v>
      </c>
      <c r="Q477" s="60" t="s">
        <v>2519</v>
      </c>
      <c r="R477" s="46"/>
      <c r="S477" s="46"/>
      <c r="T477" s="57"/>
      <c r="U477" s="16"/>
      <c r="V477" s="16"/>
    </row>
    <row r="478" spans="1:22" s="65" customFormat="1" ht="12.75">
      <c r="A478" s="118">
        <v>20</v>
      </c>
      <c r="B478" s="16" t="s">
        <v>1400</v>
      </c>
      <c r="C478" s="119" t="s">
        <v>2634</v>
      </c>
      <c r="D478" s="118" t="s">
        <v>898</v>
      </c>
      <c r="E478" s="16" t="s">
        <v>2635</v>
      </c>
      <c r="F478" s="34" t="s">
        <v>2636</v>
      </c>
      <c r="G478" s="34" t="s">
        <v>1379</v>
      </c>
      <c r="H478" s="120"/>
      <c r="I478" s="31">
        <v>30772</v>
      </c>
      <c r="J478" s="121" t="s">
        <v>1783</v>
      </c>
      <c r="K478" s="122">
        <v>31451</v>
      </c>
      <c r="L478" s="17"/>
      <c r="M478" s="124"/>
      <c r="N478" s="124">
        <v>40407547</v>
      </c>
      <c r="O478" s="103">
        <f t="shared" si="45"/>
        <v>0</v>
      </c>
      <c r="P478" s="103">
        <f t="shared" si="46"/>
        <v>20868.756423432682</v>
      </c>
      <c r="Q478" s="138" t="s">
        <v>2735</v>
      </c>
      <c r="R478" s="16" t="s">
        <v>2523</v>
      </c>
      <c r="S478" s="16"/>
      <c r="T478" s="33"/>
      <c r="U478" s="16"/>
      <c r="V478" s="16"/>
    </row>
    <row r="479" spans="1:22" s="65" customFormat="1" ht="12.75">
      <c r="A479" s="45">
        <v>20</v>
      </c>
      <c r="B479" s="46" t="s">
        <v>2637</v>
      </c>
      <c r="C479" s="47">
        <v>13380</v>
      </c>
      <c r="D479" s="45" t="s">
        <v>1405</v>
      </c>
      <c r="E479" s="46" t="s">
        <v>2638</v>
      </c>
      <c r="F479" s="48" t="s">
        <v>2639</v>
      </c>
      <c r="G479" s="48" t="s">
        <v>2640</v>
      </c>
      <c r="H479" s="49"/>
      <c r="I479" s="49" t="s">
        <v>1525</v>
      </c>
      <c r="J479" s="51" t="s">
        <v>2641</v>
      </c>
      <c r="K479" s="52"/>
      <c r="L479" s="53"/>
      <c r="M479" s="54"/>
      <c r="N479" s="54">
        <v>38442702</v>
      </c>
      <c r="O479" s="55">
        <f aca="true" t="shared" si="47" ref="O479:O484">M479/1936.27</f>
        <v>0</v>
      </c>
      <c r="P479" s="55">
        <f aca="true" t="shared" si="48" ref="P479:P484">N479/1936.27</f>
        <v>19853.9986675412</v>
      </c>
      <c r="Q479" s="60" t="s">
        <v>587</v>
      </c>
      <c r="R479" s="46"/>
      <c r="S479" s="46"/>
      <c r="T479" s="57"/>
      <c r="U479" s="16"/>
      <c r="V479" s="16"/>
    </row>
    <row r="480" spans="1:22" s="65" customFormat="1" ht="12.75">
      <c r="A480" s="45">
        <v>20</v>
      </c>
      <c r="B480" s="46" t="s">
        <v>2642</v>
      </c>
      <c r="C480" s="47"/>
      <c r="D480" s="45"/>
      <c r="E480" s="46"/>
      <c r="F480" s="48"/>
      <c r="G480" s="48" t="s">
        <v>1021</v>
      </c>
      <c r="H480" s="49"/>
      <c r="I480" s="50"/>
      <c r="J480" s="51" t="s">
        <v>1783</v>
      </c>
      <c r="K480" s="52"/>
      <c r="L480" s="53"/>
      <c r="M480" s="54"/>
      <c r="N480" s="54">
        <v>2338938</v>
      </c>
      <c r="O480" s="55">
        <f t="shared" si="47"/>
        <v>0</v>
      </c>
      <c r="P480" s="55">
        <f t="shared" si="48"/>
        <v>1207.9606666425655</v>
      </c>
      <c r="Q480" s="60" t="s">
        <v>587</v>
      </c>
      <c r="R480" s="46"/>
      <c r="S480" s="46"/>
      <c r="T480" s="57"/>
      <c r="U480" s="16"/>
      <c r="V480" s="16"/>
    </row>
    <row r="481" spans="1:22" s="65" customFormat="1" ht="12.75">
      <c r="A481" s="45">
        <v>20</v>
      </c>
      <c r="B481" s="46" t="s">
        <v>2643</v>
      </c>
      <c r="C481" s="47"/>
      <c r="D481" s="45"/>
      <c r="E481" s="46"/>
      <c r="F481" s="48"/>
      <c r="G481" s="48" t="s">
        <v>1842</v>
      </c>
      <c r="H481" s="49"/>
      <c r="I481" s="50"/>
      <c r="J481" s="51" t="s">
        <v>1783</v>
      </c>
      <c r="K481" s="52"/>
      <c r="L481" s="53"/>
      <c r="M481" s="54"/>
      <c r="N481" s="54">
        <v>39457610</v>
      </c>
      <c r="O481" s="55">
        <f t="shared" si="47"/>
        <v>0</v>
      </c>
      <c r="P481" s="55">
        <f t="shared" si="48"/>
        <v>20378.154906082313</v>
      </c>
      <c r="Q481" s="60" t="s">
        <v>2519</v>
      </c>
      <c r="R481" s="46"/>
      <c r="S481" s="46"/>
      <c r="T481" s="57"/>
      <c r="U481" s="16"/>
      <c r="V481" s="16"/>
    </row>
    <row r="482" spans="1:22" s="65" customFormat="1" ht="12.75">
      <c r="A482" s="45">
        <v>20</v>
      </c>
      <c r="B482" s="46" t="s">
        <v>2644</v>
      </c>
      <c r="C482" s="47"/>
      <c r="D482" s="45"/>
      <c r="E482" s="46"/>
      <c r="F482" s="48"/>
      <c r="G482" s="48" t="s">
        <v>1527</v>
      </c>
      <c r="H482" s="49"/>
      <c r="I482" s="50"/>
      <c r="J482" s="51" t="s">
        <v>1783</v>
      </c>
      <c r="K482" s="52"/>
      <c r="L482" s="53"/>
      <c r="M482" s="54"/>
      <c r="N482" s="54">
        <v>8206800</v>
      </c>
      <c r="O482" s="55">
        <f t="shared" si="47"/>
        <v>0</v>
      </c>
      <c r="P482" s="55">
        <f t="shared" si="48"/>
        <v>4238.458479447598</v>
      </c>
      <c r="Q482" s="60" t="s">
        <v>587</v>
      </c>
      <c r="R482" s="46"/>
      <c r="S482" s="46"/>
      <c r="T482" s="57"/>
      <c r="U482" s="16"/>
      <c r="V482" s="16"/>
    </row>
    <row r="483" spans="1:22" s="65" customFormat="1" ht="12.75">
      <c r="A483" s="45">
        <v>20</v>
      </c>
      <c r="B483" s="46" t="s">
        <v>2645</v>
      </c>
      <c r="C483" s="47"/>
      <c r="D483" s="45"/>
      <c r="E483" s="46"/>
      <c r="F483" s="48"/>
      <c r="G483" s="48" t="s">
        <v>1527</v>
      </c>
      <c r="H483" s="49"/>
      <c r="I483" s="50"/>
      <c r="J483" s="51" t="s">
        <v>1783</v>
      </c>
      <c r="K483" s="52"/>
      <c r="L483" s="53"/>
      <c r="M483" s="54"/>
      <c r="N483" s="54">
        <v>8206800</v>
      </c>
      <c r="O483" s="55">
        <f t="shared" si="47"/>
        <v>0</v>
      </c>
      <c r="P483" s="55">
        <f t="shared" si="48"/>
        <v>4238.458479447598</v>
      </c>
      <c r="Q483" s="60" t="s">
        <v>587</v>
      </c>
      <c r="R483" s="46"/>
      <c r="S483" s="46"/>
      <c r="T483" s="57"/>
      <c r="U483" s="16"/>
      <c r="V483" s="16"/>
    </row>
    <row r="484" spans="1:22" s="65" customFormat="1" ht="13.5" thickBot="1">
      <c r="A484" s="45">
        <v>20</v>
      </c>
      <c r="B484" s="46" t="s">
        <v>2646</v>
      </c>
      <c r="C484" s="47" t="s">
        <v>2647</v>
      </c>
      <c r="D484" s="45" t="s">
        <v>1405</v>
      </c>
      <c r="E484" s="46" t="s">
        <v>2648</v>
      </c>
      <c r="F484" s="48" t="s">
        <v>2648</v>
      </c>
      <c r="G484" s="48" t="s">
        <v>2649</v>
      </c>
      <c r="H484" s="49"/>
      <c r="I484" s="49" t="s">
        <v>1525</v>
      </c>
      <c r="J484" s="51">
        <v>4403</v>
      </c>
      <c r="K484" s="52"/>
      <c r="L484" s="53"/>
      <c r="M484" s="54"/>
      <c r="N484" s="54">
        <v>27357367</v>
      </c>
      <c r="O484" s="63">
        <f t="shared" si="47"/>
        <v>0</v>
      </c>
      <c r="P484" s="63">
        <f t="shared" si="48"/>
        <v>14128.900928073048</v>
      </c>
      <c r="Q484" s="60" t="s">
        <v>587</v>
      </c>
      <c r="R484" s="46"/>
      <c r="S484" s="46"/>
      <c r="T484" s="57"/>
      <c r="U484" s="16"/>
      <c r="V484" s="16"/>
    </row>
    <row r="485" spans="1:22" s="65" customFormat="1" ht="13.5" thickTop="1">
      <c r="A485" s="45"/>
      <c r="B485" s="46"/>
      <c r="C485" s="47"/>
      <c r="D485" s="45"/>
      <c r="E485" s="46"/>
      <c r="F485" s="48"/>
      <c r="G485" s="48"/>
      <c r="H485" s="49"/>
      <c r="I485" s="50"/>
      <c r="J485" s="366" t="s">
        <v>2350</v>
      </c>
      <c r="K485" s="367"/>
      <c r="L485" s="368"/>
      <c r="M485" s="54"/>
      <c r="N485" s="54"/>
      <c r="O485" s="109">
        <f>SUM(O458:O484)</f>
        <v>66469.12052554655</v>
      </c>
      <c r="P485" s="109">
        <f>SUM(P458:P484)</f>
        <v>214440.41533463824</v>
      </c>
      <c r="Q485" s="60"/>
      <c r="R485" s="46"/>
      <c r="S485" s="46"/>
      <c r="T485" s="57"/>
      <c r="U485" s="16"/>
      <c r="V485" s="16"/>
    </row>
    <row r="486" spans="1:22" s="65" customFormat="1" ht="12.75">
      <c r="A486" s="45"/>
      <c r="B486" s="46"/>
      <c r="C486" s="47"/>
      <c r="D486" s="45"/>
      <c r="E486" s="46"/>
      <c r="F486" s="48"/>
      <c r="G486" s="48"/>
      <c r="H486" s="49"/>
      <c r="I486" s="50"/>
      <c r="J486" s="366"/>
      <c r="K486" s="367"/>
      <c r="L486" s="368"/>
      <c r="M486" s="54"/>
      <c r="N486" s="54"/>
      <c r="O486" s="55"/>
      <c r="P486" s="55"/>
      <c r="Q486" s="60"/>
      <c r="R486" s="46"/>
      <c r="S486" s="46"/>
      <c r="T486" s="57"/>
      <c r="U486" s="16"/>
      <c r="V486" s="16"/>
    </row>
    <row r="487" spans="1:22" s="65" customFormat="1" ht="12.75">
      <c r="A487" s="45"/>
      <c r="B487" s="110"/>
      <c r="C487" s="111" t="s">
        <v>994</v>
      </c>
      <c r="D487" s="140"/>
      <c r="E487" s="46"/>
      <c r="F487" s="48"/>
      <c r="G487" s="48"/>
      <c r="H487" s="49"/>
      <c r="I487" s="50"/>
      <c r="J487" s="369" t="s">
        <v>119</v>
      </c>
      <c r="K487" s="370"/>
      <c r="L487" s="371"/>
      <c r="M487" s="54"/>
      <c r="N487" s="54"/>
      <c r="O487" s="115">
        <f>O485+P485</f>
        <v>280909.5358601848</v>
      </c>
      <c r="P487" s="116"/>
      <c r="Q487" s="60"/>
      <c r="R487" s="46"/>
      <c r="S487" s="46"/>
      <c r="T487" s="57"/>
      <c r="U487" s="16"/>
      <c r="V487" s="16"/>
    </row>
    <row r="488" spans="15:16" ht="12.75">
      <c r="O488" s="223"/>
      <c r="P488" s="223"/>
    </row>
    <row r="489" spans="1:22" s="65" customFormat="1" ht="12.75">
      <c r="A489" s="45" t="s">
        <v>1020</v>
      </c>
      <c r="B489" s="46" t="s">
        <v>438</v>
      </c>
      <c r="C489" s="226" t="s">
        <v>2583</v>
      </c>
      <c r="D489" s="45" t="s">
        <v>1405</v>
      </c>
      <c r="E489" s="46" t="s">
        <v>2521</v>
      </c>
      <c r="F489" s="48" t="s">
        <v>180</v>
      </c>
      <c r="G489" s="48" t="s">
        <v>2555</v>
      </c>
      <c r="H489" s="49" t="s">
        <v>1762</v>
      </c>
      <c r="I489" s="50">
        <v>30771</v>
      </c>
      <c r="J489" s="51">
        <v>1948</v>
      </c>
      <c r="K489" s="52">
        <v>31442</v>
      </c>
      <c r="L489" s="53">
        <v>33644</v>
      </c>
      <c r="M489" s="54">
        <v>56900480</v>
      </c>
      <c r="N489" s="54"/>
      <c r="O489" s="55">
        <f>M489/1936.27</f>
        <v>29386.645457503346</v>
      </c>
      <c r="P489" s="55">
        <f>N489/1936.27</f>
        <v>0</v>
      </c>
      <c r="Q489" s="56" t="s">
        <v>2519</v>
      </c>
      <c r="R489" s="46" t="s">
        <v>232</v>
      </c>
      <c r="S489" s="46" t="s">
        <v>1870</v>
      </c>
      <c r="T489" s="57"/>
      <c r="U489" s="141"/>
      <c r="V489" s="16"/>
    </row>
    <row r="490" spans="1:22" s="65" customFormat="1" ht="12.75">
      <c r="A490" s="45" t="s">
        <v>1020</v>
      </c>
      <c r="B490" s="46" t="s">
        <v>454</v>
      </c>
      <c r="C490" s="226">
        <v>14062</v>
      </c>
      <c r="D490" s="45" t="s">
        <v>1405</v>
      </c>
      <c r="E490" s="46" t="s">
        <v>2255</v>
      </c>
      <c r="F490" s="48" t="s">
        <v>277</v>
      </c>
      <c r="G490" s="48" t="s">
        <v>2555</v>
      </c>
      <c r="H490" s="49" t="s">
        <v>1762</v>
      </c>
      <c r="I490" s="50">
        <v>30768</v>
      </c>
      <c r="J490" s="51">
        <v>1689</v>
      </c>
      <c r="K490" s="52">
        <v>31442</v>
      </c>
      <c r="L490" s="53">
        <v>33644</v>
      </c>
      <c r="M490" s="54">
        <v>133169008</v>
      </c>
      <c r="N490" s="54"/>
      <c r="O490" s="55">
        <f>M490/1936.27</f>
        <v>68776.05292650302</v>
      </c>
      <c r="P490" s="55">
        <f>N490/1936.27</f>
        <v>0</v>
      </c>
      <c r="Q490" s="60" t="s">
        <v>2519</v>
      </c>
      <c r="R490" s="46"/>
      <c r="S490" s="46" t="s">
        <v>1870</v>
      </c>
      <c r="T490" s="57"/>
      <c r="U490" s="16"/>
      <c r="V490" s="16"/>
    </row>
    <row r="491" spans="1:22" s="65" customFormat="1" ht="12.75">
      <c r="A491" s="45" t="s">
        <v>1020</v>
      </c>
      <c r="B491" s="46" t="s">
        <v>1032</v>
      </c>
      <c r="C491" s="226">
        <v>8009</v>
      </c>
      <c r="D491" s="45" t="s">
        <v>1405</v>
      </c>
      <c r="E491" s="46" t="s">
        <v>347</v>
      </c>
      <c r="F491" s="48" t="s">
        <v>2664</v>
      </c>
      <c r="G491" s="48" t="s">
        <v>1021</v>
      </c>
      <c r="H491" s="49" t="s">
        <v>1762</v>
      </c>
      <c r="I491" s="50"/>
      <c r="J491" s="51"/>
      <c r="K491" s="52"/>
      <c r="L491" s="53"/>
      <c r="M491" s="54"/>
      <c r="N491" s="54">
        <v>1665980</v>
      </c>
      <c r="O491" s="55">
        <f aca="true" t="shared" si="49" ref="O491:P495">M491/1936.27</f>
        <v>0</v>
      </c>
      <c r="P491" s="55">
        <f t="shared" si="49"/>
        <v>860.4068647451027</v>
      </c>
      <c r="Q491" s="56" t="s">
        <v>587</v>
      </c>
      <c r="R491" s="46"/>
      <c r="S491" s="46"/>
      <c r="T491" s="57"/>
      <c r="U491" s="16"/>
      <c r="V491" s="16"/>
    </row>
    <row r="492" spans="1:22" s="65" customFormat="1" ht="12.75">
      <c r="A492" s="45" t="s">
        <v>1020</v>
      </c>
      <c r="B492" s="46" t="s">
        <v>438</v>
      </c>
      <c r="C492" s="226" t="s">
        <v>2583</v>
      </c>
      <c r="D492" s="45" t="s">
        <v>1405</v>
      </c>
      <c r="E492" s="46" t="s">
        <v>2522</v>
      </c>
      <c r="F492" s="48" t="s">
        <v>179</v>
      </c>
      <c r="G492" s="48" t="s">
        <v>1021</v>
      </c>
      <c r="H492" s="49" t="s">
        <v>1762</v>
      </c>
      <c r="I492" s="50">
        <v>30771</v>
      </c>
      <c r="J492" s="51"/>
      <c r="K492" s="52">
        <v>31442</v>
      </c>
      <c r="L492" s="53">
        <v>33644</v>
      </c>
      <c r="M492" s="54"/>
      <c r="N492" s="54">
        <v>6417717</v>
      </c>
      <c r="O492" s="55">
        <f t="shared" si="49"/>
        <v>0</v>
      </c>
      <c r="P492" s="55">
        <f t="shared" si="49"/>
        <v>3314.474221053882</v>
      </c>
      <c r="Q492" s="56" t="s">
        <v>587</v>
      </c>
      <c r="R492" s="46" t="s">
        <v>232</v>
      </c>
      <c r="S492" s="46"/>
      <c r="T492" s="57"/>
      <c r="U492" s="16"/>
      <c r="V492" s="16"/>
    </row>
    <row r="493" spans="1:22" s="65" customFormat="1" ht="12.75">
      <c r="A493" s="45" t="s">
        <v>1020</v>
      </c>
      <c r="B493" s="46" t="s">
        <v>454</v>
      </c>
      <c r="C493" s="226">
        <v>14062</v>
      </c>
      <c r="D493" s="45" t="s">
        <v>1405</v>
      </c>
      <c r="E493" s="48" t="s">
        <v>277</v>
      </c>
      <c r="F493" s="48" t="s">
        <v>277</v>
      </c>
      <c r="G493" s="48" t="s">
        <v>1023</v>
      </c>
      <c r="H493" s="49" t="s">
        <v>1762</v>
      </c>
      <c r="I493" s="50">
        <v>30768</v>
      </c>
      <c r="J493" s="51">
        <v>1689</v>
      </c>
      <c r="K493" s="52">
        <v>31442</v>
      </c>
      <c r="L493" s="53">
        <v>33644</v>
      </c>
      <c r="M493" s="54"/>
      <c r="N493" s="54">
        <v>4006970</v>
      </c>
      <c r="O493" s="55">
        <f t="shared" si="49"/>
        <v>0</v>
      </c>
      <c r="P493" s="55">
        <f t="shared" si="49"/>
        <v>2069.4273009445997</v>
      </c>
      <c r="Q493" s="60" t="s">
        <v>587</v>
      </c>
      <c r="R493" s="46"/>
      <c r="S493" s="46"/>
      <c r="T493" s="57"/>
      <c r="U493" s="16"/>
      <c r="V493" s="16"/>
    </row>
    <row r="494" spans="1:22" s="65" customFormat="1" ht="12.75">
      <c r="A494" s="45" t="s">
        <v>1020</v>
      </c>
      <c r="B494" s="46" t="s">
        <v>1931</v>
      </c>
      <c r="C494" s="226"/>
      <c r="D494" s="45"/>
      <c r="E494" s="46"/>
      <c r="F494" s="48"/>
      <c r="G494" s="48" t="s">
        <v>1021</v>
      </c>
      <c r="H494" s="49"/>
      <c r="I494" s="49"/>
      <c r="J494" s="51"/>
      <c r="K494" s="52"/>
      <c r="L494" s="53"/>
      <c r="M494" s="54"/>
      <c r="N494" s="54">
        <v>2855966</v>
      </c>
      <c r="O494" s="55">
        <f t="shared" si="49"/>
        <v>0</v>
      </c>
      <c r="P494" s="55">
        <f t="shared" si="49"/>
        <v>1474.9833442650045</v>
      </c>
      <c r="Q494" s="56" t="s">
        <v>587</v>
      </c>
      <c r="R494" s="46"/>
      <c r="S494" s="46"/>
      <c r="T494" s="57"/>
      <c r="U494" s="16"/>
      <c r="V494" s="16"/>
    </row>
    <row r="495" spans="1:22" s="65" customFormat="1" ht="13.5" thickBot="1">
      <c r="A495" s="45" t="s">
        <v>1020</v>
      </c>
      <c r="B495" s="46" t="s">
        <v>1031</v>
      </c>
      <c r="C495" s="226" t="s">
        <v>1039</v>
      </c>
      <c r="D495" s="45" t="s">
        <v>1405</v>
      </c>
      <c r="E495" s="46" t="s">
        <v>1040</v>
      </c>
      <c r="F495" s="48" t="s">
        <v>1038</v>
      </c>
      <c r="G495" s="48" t="s">
        <v>1021</v>
      </c>
      <c r="H495" s="49"/>
      <c r="I495" s="49" t="s">
        <v>1041</v>
      </c>
      <c r="J495" s="51">
        <v>5574</v>
      </c>
      <c r="K495" s="52"/>
      <c r="L495" s="53"/>
      <c r="M495" s="54"/>
      <c r="N495" s="54">
        <v>22076292</v>
      </c>
      <c r="O495" s="63">
        <f t="shared" si="49"/>
        <v>0</v>
      </c>
      <c r="P495" s="63">
        <f t="shared" si="49"/>
        <v>11401.453309714037</v>
      </c>
      <c r="Q495" s="56" t="s">
        <v>587</v>
      </c>
      <c r="R495" s="46"/>
      <c r="S495" s="46"/>
      <c r="T495" s="57"/>
      <c r="U495" s="16"/>
      <c r="V495" s="16"/>
    </row>
    <row r="496" spans="1:22" s="65" customFormat="1" ht="13.5" thickTop="1">
      <c r="A496" s="45"/>
      <c r="B496" s="46"/>
      <c r="C496" s="47"/>
      <c r="D496" s="45"/>
      <c r="E496" s="46"/>
      <c r="F496" s="48"/>
      <c r="G496" s="48"/>
      <c r="H496" s="49"/>
      <c r="I496" s="49"/>
      <c r="J496" s="366" t="s">
        <v>2350</v>
      </c>
      <c r="K496" s="367"/>
      <c r="L496" s="368"/>
      <c r="M496" s="54"/>
      <c r="N496" s="54"/>
      <c r="O496" s="109">
        <f>SUM(O489:O495)</f>
        <v>98162.69838400636</v>
      </c>
      <c r="P496" s="109">
        <f>SUM(P489:P495)</f>
        <v>19120.745040722628</v>
      </c>
      <c r="Q496" s="56"/>
      <c r="R496" s="46"/>
      <c r="S496" s="46"/>
      <c r="T496" s="57"/>
      <c r="U496" s="16"/>
      <c r="V496" s="16"/>
    </row>
    <row r="497" spans="1:22" s="65" customFormat="1" ht="12.75">
      <c r="A497" s="45"/>
      <c r="B497" s="46"/>
      <c r="C497" s="47"/>
      <c r="D497" s="45"/>
      <c r="E497" s="46"/>
      <c r="F497" s="48"/>
      <c r="G497" s="48"/>
      <c r="H497" s="49"/>
      <c r="I497" s="49"/>
      <c r="J497" s="366"/>
      <c r="K497" s="367"/>
      <c r="L497" s="368"/>
      <c r="M497" s="54"/>
      <c r="N497" s="54"/>
      <c r="O497" s="55"/>
      <c r="P497" s="55"/>
      <c r="Q497" s="56"/>
      <c r="R497" s="46"/>
      <c r="S497" s="46"/>
      <c r="T497" s="57"/>
      <c r="U497" s="16"/>
      <c r="V497" s="16"/>
    </row>
    <row r="498" spans="1:22" ht="12.75">
      <c r="A498" s="45"/>
      <c r="B498" s="110"/>
      <c r="C498" s="111" t="s">
        <v>995</v>
      </c>
      <c r="D498" s="140"/>
      <c r="E498" s="46"/>
      <c r="F498" s="48"/>
      <c r="G498" s="48"/>
      <c r="H498" s="49"/>
      <c r="I498" s="49"/>
      <c r="J498" s="369" t="s">
        <v>121</v>
      </c>
      <c r="K498" s="370"/>
      <c r="L498" s="371"/>
      <c r="M498" s="54"/>
      <c r="N498" s="54"/>
      <c r="O498" s="372">
        <f>O496+P496</f>
        <v>117283.44342472899</v>
      </c>
      <c r="P498" s="373"/>
      <c r="Q498" s="56"/>
      <c r="R498" s="46"/>
      <c r="S498" s="46"/>
      <c r="T498" s="57"/>
      <c r="U498" s="16"/>
      <c r="V498" s="141"/>
    </row>
    <row r="499" spans="15:16" ht="12.75">
      <c r="O499" s="223"/>
      <c r="P499" s="223"/>
    </row>
    <row r="500" spans="1:22" ht="12.75">
      <c r="A500" s="45">
        <v>25</v>
      </c>
      <c r="B500" s="46" t="s">
        <v>646</v>
      </c>
      <c r="C500" s="47" t="s">
        <v>647</v>
      </c>
      <c r="D500" s="45" t="s">
        <v>1405</v>
      </c>
      <c r="E500" s="46" t="s">
        <v>648</v>
      </c>
      <c r="F500" s="46" t="s">
        <v>648</v>
      </c>
      <c r="G500" s="48" t="s">
        <v>649</v>
      </c>
      <c r="H500" s="49" t="s">
        <v>1423</v>
      </c>
      <c r="I500" s="50">
        <v>30771</v>
      </c>
      <c r="J500" s="51">
        <v>1947</v>
      </c>
      <c r="K500" s="52">
        <v>31777</v>
      </c>
      <c r="L500" s="53">
        <v>32577</v>
      </c>
      <c r="M500" s="54">
        <v>57764148</v>
      </c>
      <c r="N500" s="54">
        <v>8247384</v>
      </c>
      <c r="O500" s="55">
        <f aca="true" t="shared" si="50" ref="O500:P502">M500/1936.27</f>
        <v>29832.69275462616</v>
      </c>
      <c r="P500" s="55">
        <f t="shared" si="50"/>
        <v>4259.418366240246</v>
      </c>
      <c r="Q500" s="56" t="s">
        <v>1418</v>
      </c>
      <c r="R500" s="46"/>
      <c r="S500" s="46" t="s">
        <v>1223</v>
      </c>
      <c r="T500" s="57"/>
      <c r="U500" s="16"/>
      <c r="V500" s="141"/>
    </row>
    <row r="501" spans="1:22" ht="12.75">
      <c r="A501" s="45">
        <v>25</v>
      </c>
      <c r="B501" s="46" t="s">
        <v>1137</v>
      </c>
      <c r="C501" s="47" t="s">
        <v>1138</v>
      </c>
      <c r="D501" s="45" t="s">
        <v>1405</v>
      </c>
      <c r="E501" s="46" t="s">
        <v>1139</v>
      </c>
      <c r="F501" s="46" t="s">
        <v>1140</v>
      </c>
      <c r="G501" s="48" t="s">
        <v>2555</v>
      </c>
      <c r="H501" s="49" t="s">
        <v>342</v>
      </c>
      <c r="I501" s="50">
        <v>30769</v>
      </c>
      <c r="J501" s="51">
        <v>1813</v>
      </c>
      <c r="K501" s="52">
        <v>31777</v>
      </c>
      <c r="L501" s="53">
        <v>32577</v>
      </c>
      <c r="M501" s="54"/>
      <c r="N501" s="54">
        <v>3266306</v>
      </c>
      <c r="O501" s="55">
        <f t="shared" si="50"/>
        <v>0</v>
      </c>
      <c r="P501" s="55">
        <f t="shared" si="50"/>
        <v>1686.9062682373842</v>
      </c>
      <c r="Q501" s="56" t="s">
        <v>2577</v>
      </c>
      <c r="R501" s="46" t="s">
        <v>1141</v>
      </c>
      <c r="S501" s="46" t="s">
        <v>1870</v>
      </c>
      <c r="T501" s="57"/>
      <c r="U501" s="141"/>
      <c r="V501" s="141"/>
    </row>
    <row r="502" spans="1:22" ht="13.5" thickBot="1">
      <c r="A502" s="45">
        <v>25</v>
      </c>
      <c r="B502" s="46" t="s">
        <v>1142</v>
      </c>
      <c r="C502" s="47"/>
      <c r="D502" s="45"/>
      <c r="E502" s="46"/>
      <c r="F502" s="46" t="s">
        <v>1769</v>
      </c>
      <c r="G502" s="48" t="s">
        <v>2555</v>
      </c>
      <c r="H502" s="49"/>
      <c r="I502" s="50"/>
      <c r="J502" s="51"/>
      <c r="K502" s="52"/>
      <c r="L502" s="53"/>
      <c r="M502" s="54"/>
      <c r="N502" s="54">
        <v>11811930</v>
      </c>
      <c r="O502" s="63">
        <f t="shared" si="50"/>
        <v>0</v>
      </c>
      <c r="P502" s="63">
        <f t="shared" si="50"/>
        <v>6100.352740062078</v>
      </c>
      <c r="Q502" s="56" t="s">
        <v>2735</v>
      </c>
      <c r="R502" s="46" t="s">
        <v>2732</v>
      </c>
      <c r="S502" s="46"/>
      <c r="T502" s="57"/>
      <c r="U502" s="141"/>
      <c r="V502" s="141"/>
    </row>
    <row r="503" spans="1:22" ht="13.5" thickTop="1">
      <c r="A503" s="45"/>
      <c r="B503" s="46"/>
      <c r="C503" s="47"/>
      <c r="D503" s="45"/>
      <c r="E503" s="46"/>
      <c r="F503" s="46"/>
      <c r="G503" s="48"/>
      <c r="H503" s="49"/>
      <c r="I503" s="50"/>
      <c r="J503" s="366" t="s">
        <v>2350</v>
      </c>
      <c r="K503" s="367"/>
      <c r="L503" s="368"/>
      <c r="M503" s="54"/>
      <c r="N503" s="54"/>
      <c r="O503" s="109">
        <f>SUM(O500:O502)</f>
        <v>29832.69275462616</v>
      </c>
      <c r="P503" s="109">
        <f>SUM(P500:P502)</f>
        <v>12046.677374539708</v>
      </c>
      <c r="Q503" s="56"/>
      <c r="R503" s="46"/>
      <c r="S503" s="46"/>
      <c r="T503" s="57"/>
      <c r="U503" s="141"/>
      <c r="V503" s="141"/>
    </row>
    <row r="504" spans="1:22" ht="12.75">
      <c r="A504" s="45"/>
      <c r="B504" s="46"/>
      <c r="C504" s="47"/>
      <c r="D504" s="45"/>
      <c r="E504" s="46"/>
      <c r="F504" s="46"/>
      <c r="G504" s="48"/>
      <c r="H504" s="49"/>
      <c r="I504" s="50"/>
      <c r="J504" s="366"/>
      <c r="K504" s="367"/>
      <c r="L504" s="368"/>
      <c r="M504" s="54"/>
      <c r="N504" s="54"/>
      <c r="O504" s="55"/>
      <c r="P504" s="55"/>
      <c r="Q504" s="56"/>
      <c r="R504" s="46"/>
      <c r="S504" s="46"/>
      <c r="T504" s="57"/>
      <c r="U504" s="141"/>
      <c r="V504" s="141"/>
    </row>
    <row r="505" spans="1:22" s="1" customFormat="1" ht="12.75">
      <c r="A505" s="45"/>
      <c r="B505" s="110"/>
      <c r="C505" s="111" t="s">
        <v>995</v>
      </c>
      <c r="D505" s="140"/>
      <c r="E505" s="46"/>
      <c r="F505" s="46"/>
      <c r="G505" s="48"/>
      <c r="H505" s="49"/>
      <c r="I505" s="50"/>
      <c r="J505" s="369" t="s">
        <v>117</v>
      </c>
      <c r="K505" s="370"/>
      <c r="L505" s="371"/>
      <c r="M505" s="54"/>
      <c r="N505" s="54"/>
      <c r="O505" s="115">
        <f>O503+P503</f>
        <v>41879.370129165865</v>
      </c>
      <c r="P505" s="116"/>
      <c r="Q505" s="56"/>
      <c r="R505" s="46"/>
      <c r="S505" s="46"/>
      <c r="T505" s="57"/>
      <c r="U505" s="141"/>
      <c r="V505" s="9"/>
    </row>
    <row r="506" spans="15:16" ht="12.75">
      <c r="O506" s="223"/>
      <c r="P506" s="223"/>
    </row>
    <row r="507" spans="1:22" s="65" customFormat="1" ht="12.75">
      <c r="A507" s="118">
        <v>39</v>
      </c>
      <c r="B507" s="16" t="s">
        <v>1683</v>
      </c>
      <c r="C507" s="119" t="s">
        <v>61</v>
      </c>
      <c r="D507" s="118" t="s">
        <v>1405</v>
      </c>
      <c r="E507" s="16" t="s">
        <v>567</v>
      </c>
      <c r="F507" s="34" t="s">
        <v>568</v>
      </c>
      <c r="G507" s="34" t="s">
        <v>1797</v>
      </c>
      <c r="H507" s="120"/>
      <c r="I507" s="31">
        <v>30772</v>
      </c>
      <c r="J507" s="121"/>
      <c r="K507" s="122">
        <v>31777</v>
      </c>
      <c r="L507" s="16"/>
      <c r="M507" s="124">
        <v>142563526</v>
      </c>
      <c r="N507" s="124">
        <v>4428282</v>
      </c>
      <c r="O507" s="103">
        <f aca="true" t="shared" si="51" ref="O507:O517">M507/1936.27</f>
        <v>73627.91656122338</v>
      </c>
      <c r="P507" s="103">
        <f aca="true" t="shared" si="52" ref="P507:P517">N507/1936.27</f>
        <v>2287.0167900137894</v>
      </c>
      <c r="Q507" s="104" t="s">
        <v>587</v>
      </c>
      <c r="R507" s="16" t="s">
        <v>570</v>
      </c>
      <c r="S507" s="16" t="s">
        <v>569</v>
      </c>
      <c r="T507" s="33"/>
      <c r="U507" s="16"/>
      <c r="V507" s="16"/>
    </row>
    <row r="508" spans="1:22" s="65" customFormat="1" ht="12.75">
      <c r="A508" s="45">
        <v>39</v>
      </c>
      <c r="B508" s="46" t="s">
        <v>2738</v>
      </c>
      <c r="C508" s="47" t="s">
        <v>1634</v>
      </c>
      <c r="D508" s="45" t="s">
        <v>1405</v>
      </c>
      <c r="E508" s="46" t="s">
        <v>693</v>
      </c>
      <c r="F508" s="48" t="s">
        <v>1060</v>
      </c>
      <c r="G508" s="48" t="s">
        <v>1536</v>
      </c>
      <c r="H508" s="49"/>
      <c r="I508" s="49" t="s">
        <v>418</v>
      </c>
      <c r="J508" s="51">
        <v>1871</v>
      </c>
      <c r="K508" s="52" t="s">
        <v>1061</v>
      </c>
      <c r="L508" s="46"/>
      <c r="M508" s="54">
        <v>95272017</v>
      </c>
      <c r="N508" s="54"/>
      <c r="O508" s="55">
        <f t="shared" si="51"/>
        <v>49203.89046982084</v>
      </c>
      <c r="P508" s="55">
        <f t="shared" si="52"/>
        <v>0</v>
      </c>
      <c r="Q508" s="56" t="s">
        <v>2735</v>
      </c>
      <c r="R508" s="46" t="s">
        <v>952</v>
      </c>
      <c r="S508" s="46" t="s">
        <v>1637</v>
      </c>
      <c r="T508" s="57"/>
      <c r="U508" s="16"/>
      <c r="V508" s="16"/>
    </row>
    <row r="509" spans="1:22" s="65" customFormat="1" ht="12.75">
      <c r="A509" s="45">
        <v>39</v>
      </c>
      <c r="B509" s="46" t="s">
        <v>1629</v>
      </c>
      <c r="C509" s="47" t="s">
        <v>63</v>
      </c>
      <c r="D509" s="45" t="s">
        <v>1405</v>
      </c>
      <c r="E509" s="48" t="s">
        <v>637</v>
      </c>
      <c r="F509" s="48" t="s">
        <v>638</v>
      </c>
      <c r="G509" s="48" t="s">
        <v>1376</v>
      </c>
      <c r="H509" s="49"/>
      <c r="I509" s="50">
        <v>30770</v>
      </c>
      <c r="J509" s="51">
        <v>1871</v>
      </c>
      <c r="K509" s="52">
        <v>31777</v>
      </c>
      <c r="L509" s="46"/>
      <c r="M509" s="54"/>
      <c r="N509" s="54"/>
      <c r="O509" s="55">
        <f t="shared" si="51"/>
        <v>0</v>
      </c>
      <c r="P509" s="55">
        <f t="shared" si="52"/>
        <v>0</v>
      </c>
      <c r="Q509" s="56"/>
      <c r="R509" s="46" t="s">
        <v>162</v>
      </c>
      <c r="S509" s="46"/>
      <c r="T509" s="57"/>
      <c r="U509" s="16"/>
      <c r="V509" s="16"/>
    </row>
    <row r="510" spans="1:22" s="65" customFormat="1" ht="12.75">
      <c r="A510" s="45">
        <v>39</v>
      </c>
      <c r="B510" s="46" t="s">
        <v>1679</v>
      </c>
      <c r="C510" s="47" t="s">
        <v>57</v>
      </c>
      <c r="D510" s="45" t="s">
        <v>1405</v>
      </c>
      <c r="E510" s="48" t="s">
        <v>1497</v>
      </c>
      <c r="F510" s="48" t="s">
        <v>1497</v>
      </c>
      <c r="G510" s="48" t="s">
        <v>2555</v>
      </c>
      <c r="H510" s="49"/>
      <c r="I510" s="50">
        <v>30769</v>
      </c>
      <c r="J510" s="51">
        <v>1807</v>
      </c>
      <c r="K510" s="52">
        <v>31777</v>
      </c>
      <c r="L510" s="46"/>
      <c r="M510" s="54">
        <v>103240257</v>
      </c>
      <c r="N510" s="54"/>
      <c r="O510" s="55">
        <f t="shared" si="51"/>
        <v>53319.14299142165</v>
      </c>
      <c r="P510" s="55">
        <f t="shared" si="52"/>
        <v>0</v>
      </c>
      <c r="Q510" s="56" t="s">
        <v>2519</v>
      </c>
      <c r="R510" s="46"/>
      <c r="S510" s="46" t="s">
        <v>2520</v>
      </c>
      <c r="T510" s="57"/>
      <c r="U510" s="16"/>
      <c r="V510" s="16"/>
    </row>
    <row r="511" spans="1:22" s="65" customFormat="1" ht="12.75">
      <c r="A511" s="118">
        <v>39</v>
      </c>
      <c r="B511" s="16" t="s">
        <v>1680</v>
      </c>
      <c r="C511" s="119" t="s">
        <v>1551</v>
      </c>
      <c r="D511" s="118" t="s">
        <v>1405</v>
      </c>
      <c r="E511" s="34" t="s">
        <v>639</v>
      </c>
      <c r="F511" s="34" t="s">
        <v>639</v>
      </c>
      <c r="G511" s="34" t="s">
        <v>2555</v>
      </c>
      <c r="H511" s="120"/>
      <c r="I511" s="31">
        <v>30772</v>
      </c>
      <c r="J511" s="121">
        <v>2004</v>
      </c>
      <c r="K511" s="122">
        <v>31777</v>
      </c>
      <c r="L511" s="16"/>
      <c r="M511" s="124">
        <v>61306947</v>
      </c>
      <c r="N511" s="124"/>
      <c r="O511" s="103">
        <f t="shared" si="51"/>
        <v>31662.395740263495</v>
      </c>
      <c r="P511" s="103">
        <f t="shared" si="52"/>
        <v>0</v>
      </c>
      <c r="Q511" s="104" t="s">
        <v>2519</v>
      </c>
      <c r="R511" s="16" t="s">
        <v>574</v>
      </c>
      <c r="S511" s="16" t="s">
        <v>2520</v>
      </c>
      <c r="T511" s="33"/>
      <c r="U511" s="16"/>
      <c r="V511" s="16"/>
    </row>
    <row r="512" spans="1:22" s="65" customFormat="1" ht="12.75">
      <c r="A512" s="45">
        <v>39</v>
      </c>
      <c r="B512" s="46" t="s">
        <v>600</v>
      </c>
      <c r="C512" s="47" t="s">
        <v>62</v>
      </c>
      <c r="D512" s="45" t="s">
        <v>1405</v>
      </c>
      <c r="E512" s="48" t="s">
        <v>18</v>
      </c>
      <c r="F512" s="48" t="s">
        <v>18</v>
      </c>
      <c r="G512" s="48" t="s">
        <v>1797</v>
      </c>
      <c r="H512" s="49"/>
      <c r="I512" s="50">
        <v>30772</v>
      </c>
      <c r="J512" s="51">
        <v>1984</v>
      </c>
      <c r="K512" s="52">
        <v>31777</v>
      </c>
      <c r="L512" s="46"/>
      <c r="M512" s="54">
        <v>210881330</v>
      </c>
      <c r="N512" s="54">
        <v>4222680</v>
      </c>
      <c r="O512" s="55">
        <f t="shared" si="51"/>
        <v>108911.1177676667</v>
      </c>
      <c r="P512" s="55">
        <f t="shared" si="52"/>
        <v>2180.832218647193</v>
      </c>
      <c r="Q512" s="56" t="s">
        <v>2519</v>
      </c>
      <c r="R512" s="46"/>
      <c r="S512" s="46" t="s">
        <v>2520</v>
      </c>
      <c r="T512" s="57"/>
      <c r="U512" s="141"/>
      <c r="V512" s="16"/>
    </row>
    <row r="513" spans="1:22" s="65" customFormat="1" ht="12.75">
      <c r="A513" s="45">
        <v>39</v>
      </c>
      <c r="B513" s="46" t="s">
        <v>2564</v>
      </c>
      <c r="C513" s="47" t="s">
        <v>2561</v>
      </c>
      <c r="D513" s="45" t="s">
        <v>1405</v>
      </c>
      <c r="E513" s="46" t="s">
        <v>2562</v>
      </c>
      <c r="F513" s="48" t="s">
        <v>2563</v>
      </c>
      <c r="G513" s="48" t="s">
        <v>2555</v>
      </c>
      <c r="H513" s="49"/>
      <c r="I513" s="50">
        <v>30772</v>
      </c>
      <c r="J513" s="51"/>
      <c r="K513" s="52">
        <v>31777</v>
      </c>
      <c r="L513" s="46"/>
      <c r="M513" s="54">
        <v>84285672</v>
      </c>
      <c r="N513" s="54"/>
      <c r="O513" s="55">
        <f t="shared" si="51"/>
        <v>43529.91679879356</v>
      </c>
      <c r="P513" s="55">
        <f t="shared" si="52"/>
        <v>0</v>
      </c>
      <c r="Q513" s="56" t="s">
        <v>2519</v>
      </c>
      <c r="R513" s="46"/>
      <c r="S513" s="46" t="s">
        <v>1870</v>
      </c>
      <c r="T513" s="57"/>
      <c r="U513" s="16"/>
      <c r="V513" s="16"/>
    </row>
    <row r="514" spans="1:22" s="65" customFormat="1" ht="12.75">
      <c r="A514" s="45">
        <v>39</v>
      </c>
      <c r="B514" s="46" t="s">
        <v>1123</v>
      </c>
      <c r="C514" s="47" t="s">
        <v>1125</v>
      </c>
      <c r="D514" s="45" t="s">
        <v>1405</v>
      </c>
      <c r="E514" s="46" t="s">
        <v>1124</v>
      </c>
      <c r="F514" s="48" t="s">
        <v>1059</v>
      </c>
      <c r="G514" s="48" t="s">
        <v>1797</v>
      </c>
      <c r="H514" s="49"/>
      <c r="I514" s="49" t="s">
        <v>1528</v>
      </c>
      <c r="J514" s="51">
        <v>4405</v>
      </c>
      <c r="K514" s="52">
        <v>31777</v>
      </c>
      <c r="L514" s="46"/>
      <c r="M514" s="54">
        <v>96742619</v>
      </c>
      <c r="N514" s="54">
        <v>2481344</v>
      </c>
      <c r="O514" s="55">
        <f t="shared" si="51"/>
        <v>49963.39301853564</v>
      </c>
      <c r="P514" s="55">
        <f t="shared" si="52"/>
        <v>1281.5072278143027</v>
      </c>
      <c r="Q514" s="56" t="s">
        <v>2519</v>
      </c>
      <c r="R514" s="46"/>
      <c r="S514" s="46" t="s">
        <v>1870</v>
      </c>
      <c r="T514" s="57"/>
      <c r="U514" s="16"/>
      <c r="V514" s="16"/>
    </row>
    <row r="515" spans="1:22" s="65" customFormat="1" ht="12.75">
      <c r="A515" s="45">
        <v>39</v>
      </c>
      <c r="B515" s="46" t="s">
        <v>1681</v>
      </c>
      <c r="C515" s="47" t="s">
        <v>58</v>
      </c>
      <c r="D515" s="45" t="s">
        <v>1405</v>
      </c>
      <c r="E515" s="46" t="s">
        <v>571</v>
      </c>
      <c r="F515" s="48" t="s">
        <v>572</v>
      </c>
      <c r="G515" s="48" t="s">
        <v>1797</v>
      </c>
      <c r="H515" s="49"/>
      <c r="I515" s="50">
        <v>30772</v>
      </c>
      <c r="J515" s="51"/>
      <c r="K515" s="52">
        <v>31777</v>
      </c>
      <c r="L515" s="46"/>
      <c r="M515" s="54">
        <v>22817462</v>
      </c>
      <c r="N515" s="54"/>
      <c r="O515" s="55">
        <f t="shared" si="51"/>
        <v>11784.235669612193</v>
      </c>
      <c r="P515" s="55">
        <f t="shared" si="52"/>
        <v>0</v>
      </c>
      <c r="Q515" s="56" t="s">
        <v>2735</v>
      </c>
      <c r="R515" s="46"/>
      <c r="S515" s="46" t="s">
        <v>569</v>
      </c>
      <c r="T515" s="57"/>
      <c r="U515" s="16"/>
      <c r="V515" s="16"/>
    </row>
    <row r="516" spans="1:22" s="65" customFormat="1" ht="12.75">
      <c r="A516" s="45">
        <v>39</v>
      </c>
      <c r="B516" s="46" t="s">
        <v>2740</v>
      </c>
      <c r="C516" s="47">
        <v>6929</v>
      </c>
      <c r="D516" s="45" t="s">
        <v>1405</v>
      </c>
      <c r="E516" s="46"/>
      <c r="F516" s="48" t="s">
        <v>1869</v>
      </c>
      <c r="G516" s="48" t="s">
        <v>2555</v>
      </c>
      <c r="H516" s="49"/>
      <c r="I516" s="50">
        <v>30772</v>
      </c>
      <c r="J516" s="51"/>
      <c r="K516" s="52">
        <v>31777</v>
      </c>
      <c r="L516" s="46"/>
      <c r="M516" s="54"/>
      <c r="N516" s="54">
        <v>46690398</v>
      </c>
      <c r="O516" s="55">
        <f t="shared" si="51"/>
        <v>0</v>
      </c>
      <c r="P516" s="55">
        <f t="shared" si="52"/>
        <v>24113.578168333963</v>
      </c>
      <c r="Q516" s="56" t="s">
        <v>2735</v>
      </c>
      <c r="R516" s="46"/>
      <c r="S516" s="46" t="s">
        <v>2741</v>
      </c>
      <c r="T516" s="57"/>
      <c r="U516" s="16"/>
      <c r="V516" s="16"/>
    </row>
    <row r="517" spans="1:22" s="65" customFormat="1" ht="12.75">
      <c r="A517" s="118">
        <v>39</v>
      </c>
      <c r="B517" s="16" t="s">
        <v>575</v>
      </c>
      <c r="C517" s="119">
        <v>19335</v>
      </c>
      <c r="D517" s="118" t="s">
        <v>1405</v>
      </c>
      <c r="E517" s="16" t="s">
        <v>576</v>
      </c>
      <c r="F517" s="34" t="s">
        <v>577</v>
      </c>
      <c r="G517" s="34" t="s">
        <v>415</v>
      </c>
      <c r="H517" s="120">
        <v>29703</v>
      </c>
      <c r="I517" s="31">
        <v>30772</v>
      </c>
      <c r="J517" s="121"/>
      <c r="K517" s="122">
        <v>31777</v>
      </c>
      <c r="L517" s="16"/>
      <c r="M517" s="124">
        <v>20744181</v>
      </c>
      <c r="N517" s="124"/>
      <c r="O517" s="103">
        <f t="shared" si="51"/>
        <v>10713.475393411043</v>
      </c>
      <c r="P517" s="103">
        <f t="shared" si="52"/>
        <v>0</v>
      </c>
      <c r="Q517" s="104" t="s">
        <v>587</v>
      </c>
      <c r="R517" s="16"/>
      <c r="S517" s="16" t="s">
        <v>569</v>
      </c>
      <c r="T517" s="33"/>
      <c r="U517" s="16"/>
      <c r="V517" s="16"/>
    </row>
    <row r="518" spans="1:22" s="65" customFormat="1" ht="12.75">
      <c r="A518" s="45">
        <v>39</v>
      </c>
      <c r="B518" s="46" t="s">
        <v>1027</v>
      </c>
      <c r="C518" s="47" t="s">
        <v>1179</v>
      </c>
      <c r="D518" s="45" t="s">
        <v>1405</v>
      </c>
      <c r="E518" s="46" t="s">
        <v>336</v>
      </c>
      <c r="F518" s="48" t="s">
        <v>1769</v>
      </c>
      <c r="G518" s="48" t="s">
        <v>561</v>
      </c>
      <c r="H518" s="49" t="s">
        <v>337</v>
      </c>
      <c r="I518" s="50"/>
      <c r="J518" s="51"/>
      <c r="K518" s="52"/>
      <c r="L518" s="46"/>
      <c r="M518" s="54"/>
      <c r="N518" s="54">
        <v>2585715</v>
      </c>
      <c r="O518" s="55">
        <f aca="true" t="shared" si="53" ref="O518:O534">M518/1936.27</f>
        <v>0</v>
      </c>
      <c r="P518" s="55">
        <f aca="true" t="shared" si="54" ref="P518:P534">N518/1936.27</f>
        <v>1335.4103508291716</v>
      </c>
      <c r="Q518" s="56" t="s">
        <v>587</v>
      </c>
      <c r="R518" s="46"/>
      <c r="S518" s="46"/>
      <c r="T518" s="57"/>
      <c r="U518" s="16"/>
      <c r="V518" s="16"/>
    </row>
    <row r="519" spans="1:22" s="65" customFormat="1" ht="12.75">
      <c r="A519" s="118">
        <v>39</v>
      </c>
      <c r="B519" s="16" t="s">
        <v>2739</v>
      </c>
      <c r="C519" s="119"/>
      <c r="D519" s="118"/>
      <c r="E519" s="16"/>
      <c r="F519" s="34" t="s">
        <v>827</v>
      </c>
      <c r="G519" s="34" t="s">
        <v>2555</v>
      </c>
      <c r="H519" s="120" t="s">
        <v>900</v>
      </c>
      <c r="I519" s="31"/>
      <c r="J519" s="121"/>
      <c r="K519" s="122"/>
      <c r="L519" s="16"/>
      <c r="M519" s="124"/>
      <c r="N519" s="124">
        <v>12871288</v>
      </c>
      <c r="O519" s="103">
        <f t="shared" si="53"/>
        <v>0</v>
      </c>
      <c r="P519" s="103">
        <f t="shared" si="54"/>
        <v>6647.4654877677185</v>
      </c>
      <c r="Q519" s="104" t="s">
        <v>587</v>
      </c>
      <c r="R519" s="16"/>
      <c r="S519" s="16"/>
      <c r="T519" s="33"/>
      <c r="U519" s="16"/>
      <c r="V519" s="16"/>
    </row>
    <row r="520" spans="1:22" s="65" customFormat="1" ht="12.75">
      <c r="A520" s="45">
        <v>39</v>
      </c>
      <c r="B520" s="46" t="s">
        <v>562</v>
      </c>
      <c r="C520" s="47" t="s">
        <v>155</v>
      </c>
      <c r="D520" s="45" t="s">
        <v>1405</v>
      </c>
      <c r="E520" s="46" t="s">
        <v>1247</v>
      </c>
      <c r="F520" s="48" t="s">
        <v>1176</v>
      </c>
      <c r="G520" s="48" t="s">
        <v>563</v>
      </c>
      <c r="H520" s="49" t="s">
        <v>1177</v>
      </c>
      <c r="I520" s="50"/>
      <c r="J520" s="51"/>
      <c r="K520" s="52"/>
      <c r="L520" s="46"/>
      <c r="M520" s="54"/>
      <c r="N520" s="54">
        <v>6478020</v>
      </c>
      <c r="O520" s="55">
        <f t="shared" si="53"/>
        <v>0</v>
      </c>
      <c r="P520" s="55">
        <f t="shared" si="54"/>
        <v>3345.618121439675</v>
      </c>
      <c r="Q520" s="56" t="s">
        <v>587</v>
      </c>
      <c r="R520" s="46"/>
      <c r="S520" s="46"/>
      <c r="T520" s="57"/>
      <c r="U520" s="16"/>
      <c r="V520" s="16"/>
    </row>
    <row r="521" spans="1:22" s="65" customFormat="1" ht="12.75">
      <c r="A521" s="118">
        <v>39</v>
      </c>
      <c r="B521" s="16" t="s">
        <v>1796</v>
      </c>
      <c r="C521" s="119" t="s">
        <v>2188</v>
      </c>
      <c r="D521" s="118"/>
      <c r="E521" s="16"/>
      <c r="F521" s="34"/>
      <c r="G521" s="34" t="s">
        <v>2555</v>
      </c>
      <c r="H521" s="120"/>
      <c r="I521" s="31"/>
      <c r="J521" s="121"/>
      <c r="K521" s="122"/>
      <c r="L521" s="16"/>
      <c r="M521" s="124"/>
      <c r="N521" s="124">
        <v>16306760</v>
      </c>
      <c r="O521" s="103">
        <f t="shared" si="53"/>
        <v>0</v>
      </c>
      <c r="P521" s="103">
        <f t="shared" si="54"/>
        <v>8421.738703796475</v>
      </c>
      <c r="Q521" s="104" t="s">
        <v>2519</v>
      </c>
      <c r="R521" s="16"/>
      <c r="S521" s="16"/>
      <c r="T521" s="33"/>
      <c r="U521" s="16"/>
      <c r="V521" s="16"/>
    </row>
    <row r="522" spans="1:22" s="65" customFormat="1" ht="12.75">
      <c r="A522" s="45">
        <v>39</v>
      </c>
      <c r="B522" s="46" t="s">
        <v>559</v>
      </c>
      <c r="C522" s="47" t="s">
        <v>1552</v>
      </c>
      <c r="D522" s="45"/>
      <c r="E522" s="46"/>
      <c r="F522" s="48" t="s">
        <v>1869</v>
      </c>
      <c r="G522" s="48" t="s">
        <v>415</v>
      </c>
      <c r="H522" s="49"/>
      <c r="I522" s="50">
        <v>30772</v>
      </c>
      <c r="J522" s="51"/>
      <c r="K522" s="52">
        <v>31777</v>
      </c>
      <c r="L522" s="46"/>
      <c r="M522" s="54"/>
      <c r="N522" s="54">
        <v>41775186</v>
      </c>
      <c r="O522" s="55">
        <f t="shared" si="53"/>
        <v>0</v>
      </c>
      <c r="P522" s="55">
        <f t="shared" si="54"/>
        <v>21575.083020446527</v>
      </c>
      <c r="Q522" s="56" t="s">
        <v>2519</v>
      </c>
      <c r="R522" s="46" t="s">
        <v>2</v>
      </c>
      <c r="S522" s="46" t="s">
        <v>1133</v>
      </c>
      <c r="T522" s="57"/>
      <c r="U522" s="16"/>
      <c r="V522" s="16"/>
    </row>
    <row r="523" spans="1:22" s="65" customFormat="1" ht="12.75">
      <c r="A523" s="45">
        <v>39</v>
      </c>
      <c r="B523" s="46" t="s">
        <v>158</v>
      </c>
      <c r="C523" s="47" t="s">
        <v>59</v>
      </c>
      <c r="D523" s="45" t="s">
        <v>1405</v>
      </c>
      <c r="E523" s="46" t="s">
        <v>1695</v>
      </c>
      <c r="F523" s="48" t="s">
        <v>845</v>
      </c>
      <c r="G523" s="48" t="s">
        <v>2555</v>
      </c>
      <c r="H523" s="49"/>
      <c r="I523" s="50">
        <v>30772</v>
      </c>
      <c r="J523" s="51"/>
      <c r="K523" s="52">
        <v>31777</v>
      </c>
      <c r="L523" s="46"/>
      <c r="M523" s="54"/>
      <c r="N523" s="54">
        <v>29807917</v>
      </c>
      <c r="O523" s="55">
        <f t="shared" si="53"/>
        <v>0</v>
      </c>
      <c r="P523" s="55">
        <f t="shared" si="54"/>
        <v>15394.504382136789</v>
      </c>
      <c r="Q523" s="56" t="s">
        <v>2519</v>
      </c>
      <c r="R523" s="46" t="s">
        <v>1133</v>
      </c>
      <c r="S523" s="46"/>
      <c r="T523" s="57"/>
      <c r="U523" s="16"/>
      <c r="V523" s="16"/>
    </row>
    <row r="524" spans="1:22" s="65" customFormat="1" ht="12.75">
      <c r="A524" s="45">
        <v>39</v>
      </c>
      <c r="B524" s="46" t="s">
        <v>1682</v>
      </c>
      <c r="C524" s="47" t="s">
        <v>60</v>
      </c>
      <c r="D524" s="45" t="s">
        <v>1405</v>
      </c>
      <c r="E524" s="46"/>
      <c r="F524" s="48" t="s">
        <v>846</v>
      </c>
      <c r="G524" s="48" t="s">
        <v>415</v>
      </c>
      <c r="H524" s="49"/>
      <c r="I524" s="50">
        <v>30772</v>
      </c>
      <c r="J524" s="51"/>
      <c r="K524" s="52">
        <v>31777</v>
      </c>
      <c r="L524" s="46"/>
      <c r="M524" s="54"/>
      <c r="N524" s="54"/>
      <c r="O524" s="55">
        <f t="shared" si="53"/>
        <v>0</v>
      </c>
      <c r="P524" s="55">
        <f t="shared" si="54"/>
        <v>0</v>
      </c>
      <c r="Q524" s="56"/>
      <c r="R524" s="46" t="s">
        <v>159</v>
      </c>
      <c r="S524" s="46"/>
      <c r="T524" s="57"/>
      <c r="U524" s="16"/>
      <c r="V524" s="16"/>
    </row>
    <row r="525" spans="1:22" s="65" customFormat="1" ht="12.75">
      <c r="A525" s="45">
        <v>39</v>
      </c>
      <c r="B525" s="46" t="s">
        <v>77</v>
      </c>
      <c r="C525" s="47">
        <v>23769</v>
      </c>
      <c r="D525" s="45" t="s">
        <v>897</v>
      </c>
      <c r="E525" s="46" t="s">
        <v>2160</v>
      </c>
      <c r="F525" s="48"/>
      <c r="G525" s="48"/>
      <c r="H525" s="49"/>
      <c r="I525" s="50"/>
      <c r="J525" s="51"/>
      <c r="K525" s="52"/>
      <c r="L525" s="46"/>
      <c r="M525" s="54">
        <v>69333257</v>
      </c>
      <c r="N525" s="54"/>
      <c r="O525" s="55">
        <f t="shared" si="53"/>
        <v>35807.63891399443</v>
      </c>
      <c r="P525" s="55">
        <f t="shared" si="54"/>
        <v>0</v>
      </c>
      <c r="Q525" s="56" t="s">
        <v>2519</v>
      </c>
      <c r="R525" s="46" t="s">
        <v>2292</v>
      </c>
      <c r="S525" s="46"/>
      <c r="T525" s="57"/>
      <c r="U525" s="16"/>
      <c r="V525" s="16"/>
    </row>
    <row r="526" spans="1:22" s="65" customFormat="1" ht="12.75">
      <c r="A526" s="45">
        <v>39</v>
      </c>
      <c r="B526" s="46" t="s">
        <v>2161</v>
      </c>
      <c r="C526" s="47" t="s">
        <v>904</v>
      </c>
      <c r="D526" s="45" t="s">
        <v>1405</v>
      </c>
      <c r="E526" s="46" t="s">
        <v>161</v>
      </c>
      <c r="F526" s="48" t="s">
        <v>905</v>
      </c>
      <c r="G526" s="48" t="s">
        <v>1527</v>
      </c>
      <c r="H526" s="49"/>
      <c r="I526" s="50">
        <v>30772</v>
      </c>
      <c r="J526" s="51"/>
      <c r="K526" s="52">
        <v>31777</v>
      </c>
      <c r="L526" s="46"/>
      <c r="M526" s="54"/>
      <c r="N526" s="54">
        <v>29643514</v>
      </c>
      <c r="O526" s="55">
        <f t="shared" si="53"/>
        <v>0</v>
      </c>
      <c r="P526" s="55">
        <f t="shared" si="54"/>
        <v>15309.59731855578</v>
      </c>
      <c r="Q526" s="56" t="s">
        <v>2159</v>
      </c>
      <c r="R526" s="46" t="s">
        <v>883</v>
      </c>
      <c r="S526" s="46" t="s">
        <v>42</v>
      </c>
      <c r="T526" s="57"/>
      <c r="U526" s="16"/>
      <c r="V526" s="16"/>
    </row>
    <row r="527" spans="1:22" s="65" customFormat="1" ht="12.75">
      <c r="A527" s="45">
        <v>39</v>
      </c>
      <c r="B527" s="46" t="s">
        <v>803</v>
      </c>
      <c r="C527" s="47" t="s">
        <v>804</v>
      </c>
      <c r="D527" s="45" t="s">
        <v>1405</v>
      </c>
      <c r="E527" s="46" t="s">
        <v>197</v>
      </c>
      <c r="F527" s="48" t="s">
        <v>303</v>
      </c>
      <c r="G527" s="48" t="s">
        <v>2555</v>
      </c>
      <c r="H527" s="49"/>
      <c r="I527" s="50">
        <v>30894</v>
      </c>
      <c r="J527" s="51"/>
      <c r="K527" s="52">
        <v>31777</v>
      </c>
      <c r="L527" s="46"/>
      <c r="M527" s="54"/>
      <c r="N527" s="54">
        <v>14102152</v>
      </c>
      <c r="O527" s="55">
        <f t="shared" si="53"/>
        <v>0</v>
      </c>
      <c r="P527" s="55">
        <f t="shared" si="54"/>
        <v>7283.1536924086</v>
      </c>
      <c r="Q527" s="56" t="s">
        <v>2735</v>
      </c>
      <c r="R527" s="46" t="s">
        <v>162</v>
      </c>
      <c r="S527" s="46"/>
      <c r="T527" s="57"/>
      <c r="U527" s="16"/>
      <c r="V527" s="16"/>
    </row>
    <row r="528" spans="1:22" s="65" customFormat="1" ht="12.75">
      <c r="A528" s="45">
        <v>39</v>
      </c>
      <c r="B528" s="46" t="s">
        <v>1777</v>
      </c>
      <c r="C528" s="47">
        <v>13945</v>
      </c>
      <c r="D528" s="45" t="s">
        <v>1405</v>
      </c>
      <c r="E528" s="48" t="s">
        <v>573</v>
      </c>
      <c r="F528" s="48" t="s">
        <v>636</v>
      </c>
      <c r="G528" s="48" t="s">
        <v>1797</v>
      </c>
      <c r="H528" s="49"/>
      <c r="I528" s="49" t="s">
        <v>1528</v>
      </c>
      <c r="J528" s="51">
        <v>4405</v>
      </c>
      <c r="K528" s="52">
        <v>31777</v>
      </c>
      <c r="L528" s="46"/>
      <c r="M528" s="54"/>
      <c r="N528" s="54"/>
      <c r="O528" s="55">
        <f t="shared" si="53"/>
        <v>0</v>
      </c>
      <c r="P528" s="55">
        <f t="shared" si="54"/>
        <v>0</v>
      </c>
      <c r="Q528" s="56" t="s">
        <v>2735</v>
      </c>
      <c r="R528" s="46"/>
      <c r="S528" s="46" t="s">
        <v>42</v>
      </c>
      <c r="T528" s="57"/>
      <c r="U528" s="16"/>
      <c r="V528" s="16"/>
    </row>
    <row r="529" spans="1:22" s="65" customFormat="1" ht="12.75">
      <c r="A529" s="45">
        <v>39</v>
      </c>
      <c r="B529" s="46" t="s">
        <v>560</v>
      </c>
      <c r="C529" s="47"/>
      <c r="D529" s="45"/>
      <c r="E529" s="46"/>
      <c r="F529" s="48"/>
      <c r="G529" s="48" t="s">
        <v>561</v>
      </c>
      <c r="H529" s="49"/>
      <c r="I529" s="50"/>
      <c r="J529" s="51"/>
      <c r="K529" s="52"/>
      <c r="L529" s="46"/>
      <c r="M529" s="54"/>
      <c r="N529" s="54">
        <v>5867101</v>
      </c>
      <c r="O529" s="55">
        <f t="shared" si="53"/>
        <v>0</v>
      </c>
      <c r="P529" s="55">
        <f t="shared" si="54"/>
        <v>3030.104789104825</v>
      </c>
      <c r="Q529" s="56" t="s">
        <v>2159</v>
      </c>
      <c r="R529" s="46"/>
      <c r="S529" s="46"/>
      <c r="T529" s="57"/>
      <c r="U529" s="16"/>
      <c r="V529" s="16"/>
    </row>
    <row r="530" spans="1:22" ht="12.75">
      <c r="A530" s="45">
        <v>39</v>
      </c>
      <c r="B530" s="46" t="s">
        <v>2238</v>
      </c>
      <c r="C530" s="47"/>
      <c r="D530" s="45"/>
      <c r="E530" s="46"/>
      <c r="F530" s="48"/>
      <c r="G530" s="48" t="s">
        <v>1527</v>
      </c>
      <c r="H530" s="49"/>
      <c r="I530" s="50"/>
      <c r="J530" s="51"/>
      <c r="K530" s="52"/>
      <c r="L530" s="46"/>
      <c r="M530" s="54"/>
      <c r="N530" s="54">
        <v>2128604</v>
      </c>
      <c r="O530" s="55">
        <f t="shared" si="53"/>
        <v>0</v>
      </c>
      <c r="P530" s="55">
        <f t="shared" si="54"/>
        <v>1099.3322212294772</v>
      </c>
      <c r="Q530" s="56" t="s">
        <v>587</v>
      </c>
      <c r="R530" s="46"/>
      <c r="S530" s="46"/>
      <c r="T530" s="57"/>
      <c r="U530" s="16"/>
      <c r="V530" s="141"/>
    </row>
    <row r="531" spans="1:22" s="65" customFormat="1" ht="12.75">
      <c r="A531" s="45">
        <v>39</v>
      </c>
      <c r="B531" s="46" t="s">
        <v>635</v>
      </c>
      <c r="C531" s="47"/>
      <c r="D531" s="45"/>
      <c r="E531" s="46"/>
      <c r="F531" s="48"/>
      <c r="G531" s="48" t="s">
        <v>1527</v>
      </c>
      <c r="H531" s="49"/>
      <c r="I531" s="50"/>
      <c r="J531" s="51"/>
      <c r="K531" s="52"/>
      <c r="L531" s="46"/>
      <c r="M531" s="54"/>
      <c r="N531" s="54">
        <v>5860038</v>
      </c>
      <c r="O531" s="55">
        <f t="shared" si="53"/>
        <v>0</v>
      </c>
      <c r="P531" s="55">
        <f t="shared" si="54"/>
        <v>3026.4570540265563</v>
      </c>
      <c r="Q531" s="56" t="s">
        <v>587</v>
      </c>
      <c r="R531" s="46"/>
      <c r="S531" s="46"/>
      <c r="T531" s="57"/>
      <c r="U531" s="16"/>
      <c r="V531" s="16"/>
    </row>
    <row r="532" spans="1:22" s="65" customFormat="1" ht="12.75">
      <c r="A532" s="45">
        <v>39</v>
      </c>
      <c r="B532" s="46" t="s">
        <v>564</v>
      </c>
      <c r="C532" s="47" t="s">
        <v>2779</v>
      </c>
      <c r="D532" s="45" t="s">
        <v>1405</v>
      </c>
      <c r="E532" s="46" t="s">
        <v>413</v>
      </c>
      <c r="F532" s="48" t="s">
        <v>414</v>
      </c>
      <c r="G532" s="48" t="s">
        <v>561</v>
      </c>
      <c r="H532" s="49"/>
      <c r="I532" s="49" t="s">
        <v>1525</v>
      </c>
      <c r="J532" s="51"/>
      <c r="K532" s="52"/>
      <c r="L532" s="46"/>
      <c r="M532" s="54"/>
      <c r="N532" s="54">
        <v>5188694</v>
      </c>
      <c r="O532" s="55">
        <f t="shared" si="53"/>
        <v>0</v>
      </c>
      <c r="P532" s="55">
        <f t="shared" si="54"/>
        <v>2679.736813564224</v>
      </c>
      <c r="Q532" s="56" t="s">
        <v>587</v>
      </c>
      <c r="R532" s="46"/>
      <c r="S532" s="46"/>
      <c r="T532" s="57"/>
      <c r="U532" s="16"/>
      <c r="V532" s="16"/>
    </row>
    <row r="533" spans="1:22" s="65" customFormat="1" ht="12.75">
      <c r="A533" s="45">
        <v>39</v>
      </c>
      <c r="B533" s="46" t="s">
        <v>565</v>
      </c>
      <c r="C533" s="47"/>
      <c r="D533" s="45"/>
      <c r="E533" s="46"/>
      <c r="F533" s="48"/>
      <c r="G533" s="48" t="s">
        <v>1527</v>
      </c>
      <c r="H533" s="49"/>
      <c r="I533" s="50"/>
      <c r="J533" s="51"/>
      <c r="K533" s="52"/>
      <c r="L533" s="46"/>
      <c r="M533" s="54"/>
      <c r="N533" s="54">
        <v>1622444</v>
      </c>
      <c r="O533" s="55">
        <f t="shared" si="53"/>
        <v>0</v>
      </c>
      <c r="P533" s="55">
        <f t="shared" si="54"/>
        <v>837.9223971863428</v>
      </c>
      <c r="Q533" s="56" t="s">
        <v>587</v>
      </c>
      <c r="R533" s="46"/>
      <c r="S533" s="46"/>
      <c r="T533" s="57"/>
      <c r="U533" s="16"/>
      <c r="V533" s="16"/>
    </row>
    <row r="534" spans="1:22" s="65" customFormat="1" ht="13.5" thickBot="1">
      <c r="A534" s="45">
        <v>39</v>
      </c>
      <c r="B534" s="46" t="s">
        <v>566</v>
      </c>
      <c r="C534" s="47"/>
      <c r="D534" s="45"/>
      <c r="E534" s="46"/>
      <c r="F534" s="48"/>
      <c r="G534" s="48" t="s">
        <v>1527</v>
      </c>
      <c r="H534" s="49"/>
      <c r="I534" s="50"/>
      <c r="J534" s="51"/>
      <c r="K534" s="52"/>
      <c r="L534" s="46"/>
      <c r="M534" s="54"/>
      <c r="N534" s="54">
        <v>3692197</v>
      </c>
      <c r="O534" s="63">
        <f t="shared" si="53"/>
        <v>0</v>
      </c>
      <c r="P534" s="63">
        <f t="shared" si="54"/>
        <v>1906.8606134475046</v>
      </c>
      <c r="Q534" s="56" t="s">
        <v>587</v>
      </c>
      <c r="R534" s="46"/>
      <c r="S534" s="46"/>
      <c r="T534" s="57"/>
      <c r="U534" s="16"/>
      <c r="V534" s="16"/>
    </row>
    <row r="535" spans="1:22" s="65" customFormat="1" ht="13.5" thickTop="1">
      <c r="A535" s="45"/>
      <c r="B535" s="46"/>
      <c r="C535" s="47"/>
      <c r="D535" s="45"/>
      <c r="E535" s="46"/>
      <c r="F535" s="48"/>
      <c r="G535" s="48"/>
      <c r="H535" s="49"/>
      <c r="I535" s="50"/>
      <c r="J535" s="366" t="s">
        <v>2350</v>
      </c>
      <c r="K535" s="367"/>
      <c r="L535" s="368"/>
      <c r="M535" s="54"/>
      <c r="N535" s="54"/>
      <c r="O535" s="109">
        <f>SUM(O507:O534)</f>
        <v>468523.1233247429</v>
      </c>
      <c r="P535" s="109">
        <f>SUM(P507:P534)</f>
        <v>121755.91937074889</v>
      </c>
      <c r="Q535" s="56"/>
      <c r="R535" s="46"/>
      <c r="S535" s="46"/>
      <c r="T535" s="57"/>
      <c r="U535" s="16"/>
      <c r="V535" s="16"/>
    </row>
    <row r="536" spans="1:22" s="65" customFormat="1" ht="12.75">
      <c r="A536" s="45"/>
      <c r="B536" s="46"/>
      <c r="C536" s="47"/>
      <c r="D536" s="45"/>
      <c r="E536" s="46"/>
      <c r="F536" s="48"/>
      <c r="G536" s="48"/>
      <c r="H536" s="49"/>
      <c r="I536" s="50"/>
      <c r="J536" s="366"/>
      <c r="K536" s="367"/>
      <c r="L536" s="368"/>
      <c r="M536" s="54"/>
      <c r="N536" s="54"/>
      <c r="O536" s="55"/>
      <c r="P536" s="55"/>
      <c r="Q536" s="56"/>
      <c r="R536" s="46"/>
      <c r="S536" s="46"/>
      <c r="T536" s="57"/>
      <c r="U536" s="16"/>
      <c r="V536" s="16"/>
    </row>
    <row r="537" spans="1:22" s="65" customFormat="1" ht="12.75">
      <c r="A537" s="45"/>
      <c r="B537" s="110"/>
      <c r="C537" s="111" t="s">
        <v>758</v>
      </c>
      <c r="D537" s="140"/>
      <c r="E537" s="46"/>
      <c r="F537" s="48"/>
      <c r="G537" s="48"/>
      <c r="H537" s="49"/>
      <c r="I537" s="50"/>
      <c r="J537" s="369" t="s">
        <v>2360</v>
      </c>
      <c r="K537" s="370"/>
      <c r="L537" s="371"/>
      <c r="M537" s="54"/>
      <c r="N537" s="54"/>
      <c r="O537" s="372">
        <f>O535+P535</f>
        <v>590279.0426954918</v>
      </c>
      <c r="P537" s="373"/>
      <c r="Q537" s="56"/>
      <c r="R537" s="46"/>
      <c r="S537" s="46"/>
      <c r="T537" s="57"/>
      <c r="U537" s="16"/>
      <c r="V537" s="16"/>
    </row>
    <row r="538" spans="15:16" ht="12.75">
      <c r="O538" s="223"/>
      <c r="P538" s="223"/>
    </row>
    <row r="539" spans="1:22" s="65" customFormat="1" ht="12.75">
      <c r="A539" s="45">
        <v>46</v>
      </c>
      <c r="B539" s="46" t="s">
        <v>718</v>
      </c>
      <c r="C539" s="47">
        <v>14540</v>
      </c>
      <c r="D539" s="45" t="s">
        <v>1405</v>
      </c>
      <c r="E539" s="46" t="s">
        <v>719</v>
      </c>
      <c r="F539" s="48" t="s">
        <v>720</v>
      </c>
      <c r="G539" s="48" t="s">
        <v>721</v>
      </c>
      <c r="H539" s="49" t="s">
        <v>474</v>
      </c>
      <c r="I539" s="50">
        <v>30894</v>
      </c>
      <c r="J539" s="51"/>
      <c r="K539" s="52">
        <v>31777</v>
      </c>
      <c r="L539" s="53">
        <v>32612</v>
      </c>
      <c r="M539" s="54">
        <v>77612880</v>
      </c>
      <c r="N539" s="54">
        <v>4277794</v>
      </c>
      <c r="O539" s="55">
        <f aca="true" t="shared" si="55" ref="O539:O556">M539/1936.27</f>
        <v>40083.707334204424</v>
      </c>
      <c r="P539" s="55">
        <f aca="true" t="shared" si="56" ref="P539:P556">N539/1936.27</f>
        <v>2209.296224183611</v>
      </c>
      <c r="Q539" s="56" t="s">
        <v>2519</v>
      </c>
      <c r="R539" s="46" t="s">
        <v>2477</v>
      </c>
      <c r="S539" s="46" t="s">
        <v>1119</v>
      </c>
      <c r="T539" s="57"/>
      <c r="U539" s="16"/>
      <c r="V539" s="16"/>
    </row>
    <row r="540" spans="1:22" s="65" customFormat="1" ht="12.75">
      <c r="A540" s="45">
        <v>46</v>
      </c>
      <c r="B540" s="46" t="s">
        <v>724</v>
      </c>
      <c r="C540" s="47" t="s">
        <v>725</v>
      </c>
      <c r="D540" s="45" t="s">
        <v>1405</v>
      </c>
      <c r="E540" s="46" t="s">
        <v>726</v>
      </c>
      <c r="F540" s="48" t="s">
        <v>727</v>
      </c>
      <c r="G540" s="48" t="s">
        <v>728</v>
      </c>
      <c r="H540" s="49"/>
      <c r="I540" s="50">
        <v>30769</v>
      </c>
      <c r="J540" s="51">
        <v>1804</v>
      </c>
      <c r="K540" s="52">
        <v>31777</v>
      </c>
      <c r="L540" s="53">
        <v>32612</v>
      </c>
      <c r="M540" s="54">
        <v>120366400</v>
      </c>
      <c r="N540" s="54">
        <v>1819372</v>
      </c>
      <c r="O540" s="55">
        <f t="shared" si="55"/>
        <v>62164.057698564764</v>
      </c>
      <c r="P540" s="55">
        <f t="shared" si="56"/>
        <v>939.6272214102372</v>
      </c>
      <c r="Q540" s="56" t="s">
        <v>2519</v>
      </c>
      <c r="R540" s="46"/>
      <c r="S540" s="46" t="s">
        <v>2520</v>
      </c>
      <c r="T540" s="57"/>
      <c r="U540" s="16"/>
      <c r="V540" s="16"/>
    </row>
    <row r="541" spans="1:22" s="65" customFormat="1" ht="12.75">
      <c r="A541" s="45">
        <v>46</v>
      </c>
      <c r="B541" s="46" t="s">
        <v>729</v>
      </c>
      <c r="C541" s="47" t="s">
        <v>730</v>
      </c>
      <c r="D541" s="45" t="s">
        <v>1405</v>
      </c>
      <c r="E541" s="46" t="s">
        <v>731</v>
      </c>
      <c r="F541" s="48" t="s">
        <v>731</v>
      </c>
      <c r="G541" s="48" t="s">
        <v>2555</v>
      </c>
      <c r="H541" s="49"/>
      <c r="I541" s="50">
        <v>30765</v>
      </c>
      <c r="J541" s="51">
        <v>1588</v>
      </c>
      <c r="K541" s="52">
        <v>31777</v>
      </c>
      <c r="L541" s="53">
        <v>32612</v>
      </c>
      <c r="M541" s="54"/>
      <c r="N541" s="54"/>
      <c r="O541" s="55">
        <f t="shared" si="55"/>
        <v>0</v>
      </c>
      <c r="P541" s="55">
        <f t="shared" si="56"/>
        <v>0</v>
      </c>
      <c r="Q541" s="56" t="s">
        <v>2519</v>
      </c>
      <c r="R541" s="46" t="s">
        <v>732</v>
      </c>
      <c r="S541" s="46" t="s">
        <v>2520</v>
      </c>
      <c r="T541" s="57"/>
      <c r="U541" s="16"/>
      <c r="V541" s="16"/>
    </row>
    <row r="542" spans="1:22" s="65" customFormat="1" ht="12.75">
      <c r="A542" s="45">
        <v>46</v>
      </c>
      <c r="B542" s="46" t="s">
        <v>733</v>
      </c>
      <c r="C542" s="47" t="s">
        <v>734</v>
      </c>
      <c r="D542" s="45" t="s">
        <v>735</v>
      </c>
      <c r="E542" s="46" t="s">
        <v>736</v>
      </c>
      <c r="F542" s="48" t="s">
        <v>737</v>
      </c>
      <c r="G542" s="48" t="s">
        <v>2555</v>
      </c>
      <c r="H542" s="49"/>
      <c r="I542" s="50">
        <v>30894</v>
      </c>
      <c r="J542" s="51">
        <v>4406</v>
      </c>
      <c r="K542" s="52">
        <v>31777</v>
      </c>
      <c r="L542" s="53">
        <v>32612</v>
      </c>
      <c r="M542" s="54">
        <v>11072927</v>
      </c>
      <c r="N542" s="54"/>
      <c r="O542" s="55">
        <f t="shared" si="55"/>
        <v>5718.68954226425</v>
      </c>
      <c r="P542" s="55">
        <f t="shared" si="56"/>
        <v>0</v>
      </c>
      <c r="Q542" s="56" t="s">
        <v>2519</v>
      </c>
      <c r="R542" s="46" t="s">
        <v>738</v>
      </c>
      <c r="S542" s="46" t="s">
        <v>42</v>
      </c>
      <c r="T542" s="57"/>
      <c r="U542" s="16"/>
      <c r="V542" s="16"/>
    </row>
    <row r="543" spans="1:22" s="65" customFormat="1" ht="12.75">
      <c r="A543" s="45">
        <v>46</v>
      </c>
      <c r="B543" s="46" t="s">
        <v>739</v>
      </c>
      <c r="C543" s="47" t="s">
        <v>740</v>
      </c>
      <c r="D543" s="45" t="s">
        <v>1405</v>
      </c>
      <c r="E543" s="46" t="s">
        <v>782</v>
      </c>
      <c r="F543" s="48" t="s">
        <v>741</v>
      </c>
      <c r="G543" s="48" t="s">
        <v>2555</v>
      </c>
      <c r="H543" s="49"/>
      <c r="I543" s="50">
        <v>30894</v>
      </c>
      <c r="J543" s="51">
        <v>4406</v>
      </c>
      <c r="K543" s="52">
        <v>31777</v>
      </c>
      <c r="L543" s="53">
        <v>32612</v>
      </c>
      <c r="M543" s="54"/>
      <c r="N543" s="54">
        <v>6818209</v>
      </c>
      <c r="O543" s="55">
        <f t="shared" si="55"/>
        <v>0</v>
      </c>
      <c r="P543" s="55">
        <f t="shared" si="56"/>
        <v>3521.311077484029</v>
      </c>
      <c r="Q543" s="56" t="s">
        <v>2519</v>
      </c>
      <c r="R543" s="46"/>
      <c r="S543" s="46" t="s">
        <v>742</v>
      </c>
      <c r="T543" s="57"/>
      <c r="U543" s="16"/>
      <c r="V543" s="16"/>
    </row>
    <row r="544" spans="1:22" s="65" customFormat="1" ht="12.75">
      <c r="A544" s="45">
        <v>46</v>
      </c>
      <c r="B544" s="46" t="s">
        <v>743</v>
      </c>
      <c r="C544" s="47" t="s">
        <v>744</v>
      </c>
      <c r="D544" s="45" t="s">
        <v>1405</v>
      </c>
      <c r="E544" s="46" t="s">
        <v>745</v>
      </c>
      <c r="F544" s="48" t="s">
        <v>746</v>
      </c>
      <c r="G544" s="48" t="s">
        <v>918</v>
      </c>
      <c r="H544" s="49"/>
      <c r="I544" s="50">
        <v>30765</v>
      </c>
      <c r="J544" s="51">
        <v>1587</v>
      </c>
      <c r="K544" s="52">
        <v>31777</v>
      </c>
      <c r="L544" s="53">
        <v>32612</v>
      </c>
      <c r="M544" s="54">
        <v>15554132</v>
      </c>
      <c r="N544" s="54"/>
      <c r="O544" s="55">
        <f t="shared" si="55"/>
        <v>8033.038780748553</v>
      </c>
      <c r="P544" s="55">
        <f t="shared" si="56"/>
        <v>0</v>
      </c>
      <c r="Q544" s="56" t="s">
        <v>2735</v>
      </c>
      <c r="R544" s="46" t="s">
        <v>747</v>
      </c>
      <c r="S544" s="46" t="s">
        <v>1742</v>
      </c>
      <c r="T544" s="57"/>
      <c r="U544" s="16"/>
      <c r="V544" s="16"/>
    </row>
    <row r="545" spans="1:22" s="65" customFormat="1" ht="12.75">
      <c r="A545" s="45">
        <v>46</v>
      </c>
      <c r="B545" s="46" t="s">
        <v>762</v>
      </c>
      <c r="C545" s="47" t="s">
        <v>763</v>
      </c>
      <c r="D545" s="45" t="s">
        <v>1405</v>
      </c>
      <c r="E545" s="46"/>
      <c r="F545" s="48" t="s">
        <v>764</v>
      </c>
      <c r="G545" s="48" t="s">
        <v>1527</v>
      </c>
      <c r="H545" s="49" t="s">
        <v>1631</v>
      </c>
      <c r="I545" s="50"/>
      <c r="J545" s="51"/>
      <c r="K545" s="52"/>
      <c r="L545" s="117"/>
      <c r="M545" s="54"/>
      <c r="N545" s="54">
        <v>7888786</v>
      </c>
      <c r="O545" s="55">
        <f t="shared" si="55"/>
        <v>0</v>
      </c>
      <c r="P545" s="55">
        <f t="shared" si="56"/>
        <v>4074.217955140554</v>
      </c>
      <c r="Q545" s="56" t="s">
        <v>587</v>
      </c>
      <c r="R545" s="46"/>
      <c r="S545" s="46"/>
      <c r="T545" s="57"/>
      <c r="U545" s="16"/>
      <c r="V545" s="16"/>
    </row>
    <row r="546" spans="1:22" s="65" customFormat="1" ht="12.75">
      <c r="A546" s="45">
        <v>46</v>
      </c>
      <c r="B546" s="46" t="s">
        <v>765</v>
      </c>
      <c r="C546" s="47"/>
      <c r="D546" s="45"/>
      <c r="E546" s="46"/>
      <c r="F546" s="48"/>
      <c r="G546" s="48" t="s">
        <v>1527</v>
      </c>
      <c r="H546" s="49" t="s">
        <v>1631</v>
      </c>
      <c r="I546" s="50"/>
      <c r="J546" s="51"/>
      <c r="K546" s="52"/>
      <c r="L546" s="117"/>
      <c r="M546" s="54"/>
      <c r="N546" s="54">
        <v>1579809</v>
      </c>
      <c r="O546" s="55">
        <f t="shared" si="55"/>
        <v>0</v>
      </c>
      <c r="P546" s="55">
        <f t="shared" si="56"/>
        <v>815.9032572936626</v>
      </c>
      <c r="Q546" s="56" t="s">
        <v>587</v>
      </c>
      <c r="R546" s="46"/>
      <c r="S546" s="46"/>
      <c r="T546" s="57"/>
      <c r="U546" s="16"/>
      <c r="V546" s="16"/>
    </row>
    <row r="547" spans="1:22" s="65" customFormat="1" ht="12.75">
      <c r="A547" s="45">
        <v>46</v>
      </c>
      <c r="B547" s="46" t="s">
        <v>766</v>
      </c>
      <c r="C547" s="47" t="s">
        <v>767</v>
      </c>
      <c r="D547" s="45" t="s">
        <v>1405</v>
      </c>
      <c r="E547" s="46" t="s">
        <v>768</v>
      </c>
      <c r="F547" s="48" t="s">
        <v>1943</v>
      </c>
      <c r="G547" s="48" t="s">
        <v>728</v>
      </c>
      <c r="H547" s="49"/>
      <c r="I547" s="50">
        <v>30894</v>
      </c>
      <c r="J547" s="51">
        <v>4406</v>
      </c>
      <c r="K547" s="52">
        <v>31777</v>
      </c>
      <c r="L547" s="53">
        <v>32612</v>
      </c>
      <c r="M547" s="54"/>
      <c r="N547" s="54">
        <v>37708878</v>
      </c>
      <c r="O547" s="55">
        <f t="shared" si="55"/>
        <v>0</v>
      </c>
      <c r="P547" s="55">
        <f t="shared" si="56"/>
        <v>19475.010200023757</v>
      </c>
      <c r="Q547" s="56" t="s">
        <v>2519</v>
      </c>
      <c r="R547" s="46"/>
      <c r="S547" s="46"/>
      <c r="T547" s="57"/>
      <c r="U547" s="16"/>
      <c r="V547" s="16"/>
    </row>
    <row r="548" spans="1:22" ht="12.75">
      <c r="A548" s="45">
        <v>46</v>
      </c>
      <c r="B548" s="46" t="s">
        <v>1944</v>
      </c>
      <c r="C548" s="47"/>
      <c r="D548" s="45"/>
      <c r="E548" s="46"/>
      <c r="F548" s="48" t="s">
        <v>317</v>
      </c>
      <c r="G548" s="48" t="s">
        <v>2555</v>
      </c>
      <c r="H548" s="49"/>
      <c r="I548" s="50"/>
      <c r="J548" s="51" t="s">
        <v>1783</v>
      </c>
      <c r="K548" s="52">
        <v>31777</v>
      </c>
      <c r="L548" s="53">
        <v>32612</v>
      </c>
      <c r="M548" s="54"/>
      <c r="N548" s="54">
        <v>21064120</v>
      </c>
      <c r="O548" s="55">
        <f t="shared" si="55"/>
        <v>0</v>
      </c>
      <c r="P548" s="55">
        <f t="shared" si="56"/>
        <v>10878.710097248833</v>
      </c>
      <c r="Q548" s="56" t="s">
        <v>2519</v>
      </c>
      <c r="R548" s="46"/>
      <c r="S548" s="46"/>
      <c r="T548" s="57"/>
      <c r="U548" s="16"/>
      <c r="V548" s="141"/>
    </row>
    <row r="549" spans="1:22" s="65" customFormat="1" ht="12.75">
      <c r="A549" s="45">
        <v>46</v>
      </c>
      <c r="B549" s="46" t="s">
        <v>318</v>
      </c>
      <c r="C549" s="47"/>
      <c r="D549" s="45" t="s">
        <v>327</v>
      </c>
      <c r="E549" s="46" t="s">
        <v>328</v>
      </c>
      <c r="F549" s="48"/>
      <c r="G549" s="48"/>
      <c r="H549" s="49"/>
      <c r="I549" s="50"/>
      <c r="J549" s="51"/>
      <c r="K549" s="52"/>
      <c r="L549" s="117"/>
      <c r="M549" s="54"/>
      <c r="N549" s="54">
        <v>21064120</v>
      </c>
      <c r="O549" s="55">
        <f t="shared" si="55"/>
        <v>0</v>
      </c>
      <c r="P549" s="55">
        <f t="shared" si="56"/>
        <v>10878.710097248833</v>
      </c>
      <c r="Q549" s="56" t="s">
        <v>2553</v>
      </c>
      <c r="R549" s="46"/>
      <c r="S549" s="46"/>
      <c r="T549" s="57"/>
      <c r="U549" s="141"/>
      <c r="V549" s="16"/>
    </row>
    <row r="550" spans="1:22" s="65" customFormat="1" ht="12.75">
      <c r="A550" s="45">
        <v>46</v>
      </c>
      <c r="B550" s="46" t="s">
        <v>2604</v>
      </c>
      <c r="C550" s="47" t="s">
        <v>329</v>
      </c>
      <c r="D550" s="45" t="s">
        <v>1405</v>
      </c>
      <c r="E550" s="46" t="s">
        <v>330</v>
      </c>
      <c r="F550" s="48" t="s">
        <v>1804</v>
      </c>
      <c r="G550" s="48" t="s">
        <v>918</v>
      </c>
      <c r="H550" s="49"/>
      <c r="I550" s="50">
        <v>30894</v>
      </c>
      <c r="J550" s="51">
        <v>4406</v>
      </c>
      <c r="K550" s="52">
        <v>31777</v>
      </c>
      <c r="L550" s="53">
        <v>32612</v>
      </c>
      <c r="M550" s="54"/>
      <c r="N550" s="54">
        <v>17274141</v>
      </c>
      <c r="O550" s="55">
        <f t="shared" si="55"/>
        <v>0</v>
      </c>
      <c r="P550" s="55">
        <f t="shared" si="56"/>
        <v>8921.349295294562</v>
      </c>
      <c r="Q550" s="56" t="s">
        <v>2519</v>
      </c>
      <c r="R550" s="46" t="s">
        <v>1805</v>
      </c>
      <c r="S550" s="46"/>
      <c r="T550" s="57"/>
      <c r="U550" s="16"/>
      <c r="V550" s="16"/>
    </row>
    <row r="551" spans="1:22" s="65" customFormat="1" ht="12.75">
      <c r="A551" s="45">
        <v>46</v>
      </c>
      <c r="B551" s="46" t="s">
        <v>1806</v>
      </c>
      <c r="C551" s="47" t="s">
        <v>1807</v>
      </c>
      <c r="D551" s="45" t="s">
        <v>1405</v>
      </c>
      <c r="E551" s="46" t="s">
        <v>1808</v>
      </c>
      <c r="F551" s="48" t="s">
        <v>1809</v>
      </c>
      <c r="G551" s="48" t="s">
        <v>1181</v>
      </c>
      <c r="H551" s="49"/>
      <c r="I551" s="50">
        <v>30894</v>
      </c>
      <c r="J551" s="51">
        <v>4407</v>
      </c>
      <c r="K551" s="52"/>
      <c r="L551" s="117"/>
      <c r="M551" s="54"/>
      <c r="N551" s="54">
        <v>6789075</v>
      </c>
      <c r="O551" s="55">
        <f t="shared" si="55"/>
        <v>0</v>
      </c>
      <c r="P551" s="55">
        <f t="shared" si="56"/>
        <v>3506.2646221859554</v>
      </c>
      <c r="Q551" s="56" t="s">
        <v>587</v>
      </c>
      <c r="R551" s="46"/>
      <c r="S551" s="46"/>
      <c r="T551" s="57"/>
      <c r="U551" s="16"/>
      <c r="V551" s="16"/>
    </row>
    <row r="552" spans="1:22" s="65" customFormat="1" ht="12.75">
      <c r="A552" s="45">
        <v>46</v>
      </c>
      <c r="B552" s="46" t="s">
        <v>1810</v>
      </c>
      <c r="C552" s="47"/>
      <c r="D552" s="45"/>
      <c r="E552" s="46"/>
      <c r="F552" s="48"/>
      <c r="G552" s="48" t="s">
        <v>1527</v>
      </c>
      <c r="H552" s="49"/>
      <c r="I552" s="50">
        <v>30894</v>
      </c>
      <c r="J552" s="51">
        <v>4406</v>
      </c>
      <c r="K552" s="52"/>
      <c r="L552" s="117"/>
      <c r="M552" s="54"/>
      <c r="N552" s="54">
        <v>1600326</v>
      </c>
      <c r="O552" s="55">
        <f t="shared" si="55"/>
        <v>0</v>
      </c>
      <c r="P552" s="55">
        <f t="shared" si="56"/>
        <v>826.4994034922815</v>
      </c>
      <c r="Q552" s="56" t="s">
        <v>587</v>
      </c>
      <c r="R552" s="46"/>
      <c r="S552" s="46"/>
      <c r="T552" s="57"/>
      <c r="U552" s="16"/>
      <c r="V552" s="16"/>
    </row>
    <row r="553" spans="1:22" s="65" customFormat="1" ht="12.75">
      <c r="A553" s="45">
        <v>46</v>
      </c>
      <c r="B553" s="46" t="s">
        <v>1811</v>
      </c>
      <c r="C553" s="47" t="s">
        <v>1812</v>
      </c>
      <c r="D553" s="45" t="s">
        <v>1405</v>
      </c>
      <c r="E553" s="46" t="s">
        <v>1813</v>
      </c>
      <c r="F553" s="48" t="s">
        <v>1813</v>
      </c>
      <c r="G553" s="48" t="s">
        <v>1814</v>
      </c>
      <c r="H553" s="49"/>
      <c r="I553" s="50">
        <v>30894</v>
      </c>
      <c r="J553" s="51">
        <v>4406</v>
      </c>
      <c r="K553" s="52"/>
      <c r="L553" s="117"/>
      <c r="M553" s="54"/>
      <c r="N553" s="54">
        <v>9160840</v>
      </c>
      <c r="O553" s="55">
        <f t="shared" si="55"/>
        <v>0</v>
      </c>
      <c r="P553" s="55">
        <f t="shared" si="56"/>
        <v>4731.179019454931</v>
      </c>
      <c r="Q553" s="56" t="s">
        <v>587</v>
      </c>
      <c r="R553" s="46"/>
      <c r="S553" s="46"/>
      <c r="T553" s="57"/>
      <c r="U553" s="16"/>
      <c r="V553" s="16"/>
    </row>
    <row r="554" spans="1:22" s="65" customFormat="1" ht="12.75">
      <c r="A554" s="45">
        <v>46</v>
      </c>
      <c r="B554" s="46" t="s">
        <v>1815</v>
      </c>
      <c r="C554" s="47">
        <v>44585</v>
      </c>
      <c r="D554" s="45" t="s">
        <v>1405</v>
      </c>
      <c r="E554" s="46" t="s">
        <v>1816</v>
      </c>
      <c r="F554" s="48" t="s">
        <v>1817</v>
      </c>
      <c r="G554" s="48" t="s">
        <v>2555</v>
      </c>
      <c r="H554" s="49"/>
      <c r="I554" s="50"/>
      <c r="J554" s="51"/>
      <c r="K554" s="52"/>
      <c r="L554" s="117"/>
      <c r="M554" s="54">
        <v>14355744</v>
      </c>
      <c r="N554" s="54"/>
      <c r="O554" s="55">
        <f t="shared" si="55"/>
        <v>7414.123030362502</v>
      </c>
      <c r="P554" s="55">
        <f t="shared" si="56"/>
        <v>0</v>
      </c>
      <c r="Q554" s="56" t="s">
        <v>2519</v>
      </c>
      <c r="R554" s="46"/>
      <c r="S554" s="46" t="s">
        <v>1783</v>
      </c>
      <c r="T554" s="57"/>
      <c r="U554" s="16"/>
      <c r="V554" s="16"/>
    </row>
    <row r="555" spans="1:22" s="65" customFormat="1" ht="12.75">
      <c r="A555" s="45">
        <v>46</v>
      </c>
      <c r="B555" s="46" t="s">
        <v>1818</v>
      </c>
      <c r="C555" s="47"/>
      <c r="D555" s="45"/>
      <c r="E555" s="46"/>
      <c r="F555" s="48"/>
      <c r="G555" s="48" t="s">
        <v>1527</v>
      </c>
      <c r="H555" s="49"/>
      <c r="I555" s="50"/>
      <c r="J555" s="51"/>
      <c r="K555" s="52"/>
      <c r="L555" s="117"/>
      <c r="M555" s="54"/>
      <c r="N555" s="54">
        <v>1518258</v>
      </c>
      <c r="O555" s="55">
        <f t="shared" si="55"/>
        <v>0</v>
      </c>
      <c r="P555" s="55">
        <f t="shared" si="56"/>
        <v>784.1148186978056</v>
      </c>
      <c r="Q555" s="56" t="s">
        <v>587</v>
      </c>
      <c r="R555" s="46"/>
      <c r="S555" s="46" t="s">
        <v>1783</v>
      </c>
      <c r="T555" s="57"/>
      <c r="U555" s="16"/>
      <c r="V555" s="16"/>
    </row>
    <row r="556" spans="1:22" s="65" customFormat="1" ht="12.75">
      <c r="A556" s="45">
        <v>46</v>
      </c>
      <c r="B556" s="46" t="s">
        <v>2238</v>
      </c>
      <c r="C556" s="47"/>
      <c r="D556" s="45"/>
      <c r="E556" s="46"/>
      <c r="F556" s="48"/>
      <c r="G556" s="48" t="s">
        <v>2239</v>
      </c>
      <c r="H556" s="49"/>
      <c r="I556" s="50"/>
      <c r="J556" s="51"/>
      <c r="K556" s="52"/>
      <c r="L556" s="117"/>
      <c r="M556" s="54"/>
      <c r="N556" s="54">
        <v>5958136</v>
      </c>
      <c r="O556" s="55">
        <f t="shared" si="55"/>
        <v>0</v>
      </c>
      <c r="P556" s="55">
        <f t="shared" si="56"/>
        <v>3077.120442913437</v>
      </c>
      <c r="Q556" s="56" t="s">
        <v>587</v>
      </c>
      <c r="R556" s="46"/>
      <c r="S556" s="46" t="s">
        <v>1783</v>
      </c>
      <c r="T556" s="57"/>
      <c r="U556" s="16"/>
      <c r="V556" s="16"/>
    </row>
    <row r="557" spans="1:22" s="65" customFormat="1" ht="12.75">
      <c r="A557" s="45"/>
      <c r="B557" s="46"/>
      <c r="C557" s="47"/>
      <c r="D557" s="45"/>
      <c r="E557" s="46"/>
      <c r="F557" s="48"/>
      <c r="G557" s="48"/>
      <c r="H557" s="49"/>
      <c r="I557" s="50"/>
      <c r="J557" s="366" t="s">
        <v>2350</v>
      </c>
      <c r="K557" s="367"/>
      <c r="L557" s="368"/>
      <c r="M557" s="54"/>
      <c r="N557" s="54"/>
      <c r="O557" s="109">
        <f>SUM(O539:O556)</f>
        <v>123413.6163861445</v>
      </c>
      <c r="P557" s="109">
        <f>SUM(P539:P556)</f>
        <v>74639.31373207248</v>
      </c>
      <c r="Q557" s="56"/>
      <c r="R557" s="46"/>
      <c r="S557" s="46"/>
      <c r="T557" s="57"/>
      <c r="U557" s="16"/>
      <c r="V557" s="16"/>
    </row>
    <row r="558" spans="1:22" s="65" customFormat="1" ht="12.75">
      <c r="A558" s="45"/>
      <c r="B558" s="46"/>
      <c r="C558" s="47"/>
      <c r="D558" s="45"/>
      <c r="E558" s="46"/>
      <c r="F558" s="48"/>
      <c r="G558" s="48"/>
      <c r="H558" s="49"/>
      <c r="I558" s="50"/>
      <c r="J558" s="366"/>
      <c r="K558" s="367"/>
      <c r="L558" s="368"/>
      <c r="M558" s="54"/>
      <c r="N558" s="54"/>
      <c r="O558" s="55"/>
      <c r="P558" s="55"/>
      <c r="Q558" s="56"/>
      <c r="R558" s="46"/>
      <c r="S558" s="46"/>
      <c r="T558" s="57"/>
      <c r="U558" s="16"/>
      <c r="V558" s="16"/>
    </row>
    <row r="559" spans="1:22" s="65" customFormat="1" ht="12.75">
      <c r="A559" s="45"/>
      <c r="B559" s="110"/>
      <c r="C559" s="111" t="s">
        <v>847</v>
      </c>
      <c r="D559" s="140"/>
      <c r="E559" s="46"/>
      <c r="F559" s="48"/>
      <c r="G559" s="48"/>
      <c r="H559" s="49"/>
      <c r="I559" s="50"/>
      <c r="J559" s="369" t="s">
        <v>2367</v>
      </c>
      <c r="K559" s="370"/>
      <c r="L559" s="371"/>
      <c r="M559" s="54"/>
      <c r="N559" s="54"/>
      <c r="O559" s="372">
        <f>O557+P557</f>
        <v>198052.93011821696</v>
      </c>
      <c r="P559" s="373"/>
      <c r="Q559" s="56"/>
      <c r="R559" s="46"/>
      <c r="S559" s="46"/>
      <c r="T559" s="57"/>
      <c r="U559" s="16"/>
      <c r="V559" s="16"/>
    </row>
    <row r="560" spans="15:16" ht="12.75">
      <c r="O560" s="223"/>
      <c r="P560" s="223"/>
    </row>
    <row r="561" spans="1:22" s="65" customFormat="1" ht="12.75">
      <c r="A561" s="155">
        <v>65</v>
      </c>
      <c r="B561" s="156" t="s">
        <v>2012</v>
      </c>
      <c r="C561" s="157">
        <v>26630</v>
      </c>
      <c r="D561" s="155" t="s">
        <v>897</v>
      </c>
      <c r="E561" s="156" t="s">
        <v>1266</v>
      </c>
      <c r="F561" s="158" t="s">
        <v>2324</v>
      </c>
      <c r="G561" s="158" t="s">
        <v>2325</v>
      </c>
      <c r="H561" s="159" t="s">
        <v>2320</v>
      </c>
      <c r="I561" s="160">
        <v>30609</v>
      </c>
      <c r="J561" s="161">
        <v>5397</v>
      </c>
      <c r="K561" s="162">
        <v>31412</v>
      </c>
      <c r="L561" s="227" t="s">
        <v>612</v>
      </c>
      <c r="M561" s="164">
        <v>120366400</v>
      </c>
      <c r="N561" s="164">
        <v>11409503</v>
      </c>
      <c r="O561" s="109">
        <f aca="true" t="shared" si="57" ref="O561:O568">M561/1936.27</f>
        <v>62164.057698564764</v>
      </c>
      <c r="P561" s="109">
        <f aca="true" t="shared" si="58" ref="P561:P568">N561/1936.27</f>
        <v>5892.516539532194</v>
      </c>
      <c r="Q561" s="165" t="s">
        <v>2577</v>
      </c>
      <c r="R561" s="156" t="s">
        <v>2493</v>
      </c>
      <c r="S561" s="156" t="s">
        <v>42</v>
      </c>
      <c r="T561" s="166"/>
      <c r="U561" s="186"/>
      <c r="V561" s="186"/>
    </row>
    <row r="562" spans="1:22" s="65" customFormat="1" ht="12.75">
      <c r="A562" s="45">
        <v>65</v>
      </c>
      <c r="B562" s="46" t="s">
        <v>1938</v>
      </c>
      <c r="C562" s="47" t="s">
        <v>830</v>
      </c>
      <c r="D562" s="45" t="s">
        <v>1405</v>
      </c>
      <c r="E562" s="46" t="s">
        <v>2494</v>
      </c>
      <c r="F562" s="48" t="s">
        <v>1108</v>
      </c>
      <c r="G562" s="48" t="s">
        <v>2325</v>
      </c>
      <c r="H562" s="49"/>
      <c r="I562" s="50">
        <v>30608</v>
      </c>
      <c r="J562" s="51">
        <v>5364</v>
      </c>
      <c r="K562" s="52">
        <v>31412</v>
      </c>
      <c r="L562" s="117" t="s">
        <v>612</v>
      </c>
      <c r="M562" s="54">
        <v>78632086</v>
      </c>
      <c r="N562" s="54">
        <v>6228961</v>
      </c>
      <c r="O562" s="55">
        <f t="shared" si="57"/>
        <v>40610.08330449782</v>
      </c>
      <c r="P562" s="55">
        <f t="shared" si="58"/>
        <v>3216.9898826093468</v>
      </c>
      <c r="Q562" s="56" t="s">
        <v>2735</v>
      </c>
      <c r="R562" s="46" t="s">
        <v>626</v>
      </c>
      <c r="S562" s="46" t="s">
        <v>42</v>
      </c>
      <c r="T562" s="57"/>
      <c r="U562" s="16"/>
      <c r="V562" s="16"/>
    </row>
    <row r="563" spans="1:22" s="65" customFormat="1" ht="12.75">
      <c r="A563" s="45">
        <v>65</v>
      </c>
      <c r="B563" s="46" t="s">
        <v>542</v>
      </c>
      <c r="C563" s="47" t="s">
        <v>2419</v>
      </c>
      <c r="D563" s="45" t="s">
        <v>1405</v>
      </c>
      <c r="E563" s="46" t="s">
        <v>2322</v>
      </c>
      <c r="F563" s="48" t="s">
        <v>625</v>
      </c>
      <c r="G563" s="48" t="s">
        <v>1376</v>
      </c>
      <c r="H563" s="49"/>
      <c r="I563" s="50">
        <v>30772</v>
      </c>
      <c r="J563" s="51">
        <v>2011</v>
      </c>
      <c r="K563" s="52">
        <v>31412</v>
      </c>
      <c r="L563" s="117" t="s">
        <v>612</v>
      </c>
      <c r="M563" s="54">
        <v>52335936</v>
      </c>
      <c r="N563" s="54">
        <v>14913807</v>
      </c>
      <c r="O563" s="55">
        <f t="shared" si="57"/>
        <v>27029.255217505823</v>
      </c>
      <c r="P563" s="55">
        <f t="shared" si="58"/>
        <v>7702.338516839077</v>
      </c>
      <c r="Q563" s="56" t="s">
        <v>2735</v>
      </c>
      <c r="R563" s="46"/>
      <c r="S563" s="46" t="s">
        <v>10</v>
      </c>
      <c r="T563" s="57"/>
      <c r="U563" s="16"/>
      <c r="V563" s="16"/>
    </row>
    <row r="564" spans="1:22" s="65" customFormat="1" ht="12.75">
      <c r="A564" s="45">
        <v>65</v>
      </c>
      <c r="B564" s="46" t="s">
        <v>538</v>
      </c>
      <c r="C564" s="47" t="s">
        <v>2415</v>
      </c>
      <c r="D564" s="45" t="s">
        <v>1405</v>
      </c>
      <c r="E564" s="46" t="s">
        <v>1821</v>
      </c>
      <c r="F564" s="48" t="s">
        <v>1043</v>
      </c>
      <c r="G564" s="48" t="s">
        <v>2555</v>
      </c>
      <c r="H564" s="49"/>
      <c r="I564" s="50">
        <v>30894</v>
      </c>
      <c r="J564" s="51"/>
      <c r="K564" s="52">
        <v>31412</v>
      </c>
      <c r="L564" s="117"/>
      <c r="M564" s="54">
        <v>28614376</v>
      </c>
      <c r="N564" s="54"/>
      <c r="O564" s="55">
        <f t="shared" si="57"/>
        <v>14778.091898340625</v>
      </c>
      <c r="P564" s="55">
        <f t="shared" si="58"/>
        <v>0</v>
      </c>
      <c r="Q564" s="60" t="s">
        <v>2735</v>
      </c>
      <c r="R564" s="46"/>
      <c r="S564" s="46" t="s">
        <v>42</v>
      </c>
      <c r="T564" s="57"/>
      <c r="U564" s="16"/>
      <c r="V564" s="16"/>
    </row>
    <row r="565" spans="1:22" s="65" customFormat="1" ht="12.75">
      <c r="A565" s="45">
        <v>65</v>
      </c>
      <c r="B565" s="46" t="s">
        <v>541</v>
      </c>
      <c r="C565" s="47" t="s">
        <v>2418</v>
      </c>
      <c r="D565" s="45" t="s">
        <v>1405</v>
      </c>
      <c r="E565" s="46" t="s">
        <v>1824</v>
      </c>
      <c r="F565" s="48" t="s">
        <v>1105</v>
      </c>
      <c r="G565" s="48" t="s">
        <v>2555</v>
      </c>
      <c r="H565" s="49">
        <v>29584</v>
      </c>
      <c r="I565" s="50">
        <v>30767</v>
      </c>
      <c r="J565" s="51">
        <v>1654</v>
      </c>
      <c r="K565" s="52">
        <v>31412</v>
      </c>
      <c r="L565" s="117"/>
      <c r="M565" s="54">
        <v>14147937</v>
      </c>
      <c r="N565" s="54"/>
      <c r="O565" s="55">
        <f t="shared" si="57"/>
        <v>7306.799671533412</v>
      </c>
      <c r="P565" s="55">
        <f t="shared" si="58"/>
        <v>0</v>
      </c>
      <c r="Q565" s="56" t="s">
        <v>2735</v>
      </c>
      <c r="R565" s="46"/>
      <c r="S565" s="46" t="s">
        <v>42</v>
      </c>
      <c r="T565" s="57"/>
      <c r="U565" s="16"/>
      <c r="V565" s="16"/>
    </row>
    <row r="566" spans="1:22" s="65" customFormat="1" ht="12.75">
      <c r="A566" s="45">
        <v>65</v>
      </c>
      <c r="B566" s="46" t="s">
        <v>539</v>
      </c>
      <c r="C566" s="47" t="s">
        <v>2655</v>
      </c>
      <c r="D566" s="45" t="s">
        <v>1405</v>
      </c>
      <c r="E566" s="46" t="s">
        <v>1823</v>
      </c>
      <c r="F566" s="48" t="s">
        <v>1675</v>
      </c>
      <c r="G566" s="48" t="s">
        <v>2555</v>
      </c>
      <c r="H566" s="49" t="s">
        <v>474</v>
      </c>
      <c r="I566" s="50"/>
      <c r="J566" s="51"/>
      <c r="K566" s="52"/>
      <c r="L566" s="117"/>
      <c r="M566" s="54">
        <v>9364805</v>
      </c>
      <c r="N566" s="54"/>
      <c r="O566" s="55">
        <f t="shared" si="57"/>
        <v>4836.518150877719</v>
      </c>
      <c r="P566" s="55">
        <f t="shared" si="58"/>
        <v>0</v>
      </c>
      <c r="Q566" s="60" t="s">
        <v>2735</v>
      </c>
      <c r="R566" s="46" t="s">
        <v>997</v>
      </c>
      <c r="S566" s="46" t="s">
        <v>42</v>
      </c>
      <c r="T566" s="57"/>
      <c r="U566" s="16"/>
      <c r="V566" s="16"/>
    </row>
    <row r="567" spans="1:22" ht="12.75">
      <c r="A567" s="45">
        <v>65</v>
      </c>
      <c r="B567" s="46" t="s">
        <v>2516</v>
      </c>
      <c r="C567" s="47" t="s">
        <v>142</v>
      </c>
      <c r="D567" s="45"/>
      <c r="E567" s="46" t="s">
        <v>143</v>
      </c>
      <c r="F567" s="46" t="s">
        <v>144</v>
      </c>
      <c r="G567" s="48" t="s">
        <v>1527</v>
      </c>
      <c r="H567" s="49"/>
      <c r="I567" s="49" t="s">
        <v>2219</v>
      </c>
      <c r="J567" s="51">
        <v>5373</v>
      </c>
      <c r="K567" s="52"/>
      <c r="L567" s="117" t="s">
        <v>612</v>
      </c>
      <c r="M567" s="54"/>
      <c r="N567" s="54">
        <v>9314718</v>
      </c>
      <c r="O567" s="55">
        <f t="shared" si="57"/>
        <v>0</v>
      </c>
      <c r="P567" s="55">
        <f t="shared" si="58"/>
        <v>4810.650374173023</v>
      </c>
      <c r="Q567" s="56" t="s">
        <v>587</v>
      </c>
      <c r="R567" s="46" t="s">
        <v>1529</v>
      </c>
      <c r="S567" s="46"/>
      <c r="T567" s="57"/>
      <c r="U567" s="16"/>
      <c r="V567" s="141"/>
    </row>
    <row r="568" spans="1:22" s="65" customFormat="1" ht="12.75">
      <c r="A568" s="45">
        <v>65</v>
      </c>
      <c r="B568" s="46" t="s">
        <v>123</v>
      </c>
      <c r="C568" s="47" t="s">
        <v>2414</v>
      </c>
      <c r="D568" s="45" t="s">
        <v>1405</v>
      </c>
      <c r="E568" s="46" t="s">
        <v>2327</v>
      </c>
      <c r="F568" s="48" t="s">
        <v>1107</v>
      </c>
      <c r="G568" s="48" t="s">
        <v>2555</v>
      </c>
      <c r="H568" s="49"/>
      <c r="I568" s="50">
        <v>30894</v>
      </c>
      <c r="J568" s="51"/>
      <c r="K568" s="52">
        <v>31412</v>
      </c>
      <c r="L568" s="117"/>
      <c r="M568" s="54">
        <v>67799892</v>
      </c>
      <c r="N568" s="54"/>
      <c r="O568" s="55">
        <f t="shared" si="57"/>
        <v>35015.721980922084</v>
      </c>
      <c r="P568" s="55">
        <f t="shared" si="58"/>
        <v>0</v>
      </c>
      <c r="Q568" s="56" t="s">
        <v>2519</v>
      </c>
      <c r="R568" s="46" t="s">
        <v>1820</v>
      </c>
      <c r="S568" s="46"/>
      <c r="T568" s="57"/>
      <c r="U568" s="141"/>
      <c r="V568" s="16"/>
    </row>
    <row r="569" spans="1:22" s="65" customFormat="1" ht="12.75">
      <c r="A569" s="45"/>
      <c r="B569" s="46" t="s">
        <v>650</v>
      </c>
      <c r="C569" s="47">
        <v>13539</v>
      </c>
      <c r="D569" s="45" t="s">
        <v>1405</v>
      </c>
      <c r="E569" s="46"/>
      <c r="F569" s="48"/>
      <c r="G569" s="48"/>
      <c r="H569" s="49"/>
      <c r="I569" s="50"/>
      <c r="J569" s="51"/>
      <c r="K569" s="52"/>
      <c r="L569" s="117"/>
      <c r="M569" s="54"/>
      <c r="N569" s="54"/>
      <c r="O569" s="55"/>
      <c r="P569" s="55"/>
      <c r="Q569" s="56"/>
      <c r="R569" s="46"/>
      <c r="S569" s="46"/>
      <c r="T569" s="57"/>
      <c r="U569" s="16"/>
      <c r="V569" s="16"/>
    </row>
    <row r="570" spans="1:22" s="65" customFormat="1" ht="12.75">
      <c r="A570" s="45">
        <v>65</v>
      </c>
      <c r="B570" s="46" t="s">
        <v>138</v>
      </c>
      <c r="C570" s="47" t="s">
        <v>139</v>
      </c>
      <c r="D570" s="45" t="s">
        <v>1405</v>
      </c>
      <c r="E570" s="46" t="s">
        <v>140</v>
      </c>
      <c r="F570" s="46" t="s">
        <v>141</v>
      </c>
      <c r="G570" s="48" t="s">
        <v>1527</v>
      </c>
      <c r="H570" s="49"/>
      <c r="I570" s="50"/>
      <c r="J570" s="51"/>
      <c r="K570" s="52"/>
      <c r="L570" s="117"/>
      <c r="M570" s="54"/>
      <c r="N570" s="54">
        <v>10032813</v>
      </c>
      <c r="O570" s="55">
        <f aca="true" t="shared" si="59" ref="O570:O582">M570/1936.27</f>
        <v>0</v>
      </c>
      <c r="P570" s="55">
        <f aca="true" t="shared" si="60" ref="P570:P582">N570/1936.27</f>
        <v>5181.515491124688</v>
      </c>
      <c r="Q570" s="60" t="s">
        <v>587</v>
      </c>
      <c r="R570" s="46"/>
      <c r="S570" s="46"/>
      <c r="T570" s="57"/>
      <c r="U570" s="16"/>
      <c r="V570" s="16"/>
    </row>
    <row r="571" spans="1:22" s="65" customFormat="1" ht="12.75">
      <c r="A571" s="45">
        <v>65</v>
      </c>
      <c r="B571" s="46" t="s">
        <v>127</v>
      </c>
      <c r="C571" s="47" t="s">
        <v>128</v>
      </c>
      <c r="D571" s="45" t="s">
        <v>1405</v>
      </c>
      <c r="E571" s="46" t="s">
        <v>129</v>
      </c>
      <c r="F571" s="46" t="s">
        <v>130</v>
      </c>
      <c r="G571" s="48" t="s">
        <v>1527</v>
      </c>
      <c r="H571" s="49"/>
      <c r="I571" s="50"/>
      <c r="J571" s="51"/>
      <c r="K571" s="52"/>
      <c r="L571" s="117"/>
      <c r="M571" s="54"/>
      <c r="N571" s="54">
        <v>6839000</v>
      </c>
      <c r="O571" s="55">
        <f t="shared" si="59"/>
        <v>0</v>
      </c>
      <c r="P571" s="55">
        <f t="shared" si="60"/>
        <v>3532.0487328729982</v>
      </c>
      <c r="Q571" s="60" t="s">
        <v>587</v>
      </c>
      <c r="R571" s="46"/>
      <c r="S571" s="46"/>
      <c r="T571" s="57"/>
      <c r="U571" s="16"/>
      <c r="V571" s="16"/>
    </row>
    <row r="572" spans="1:22" s="65" customFormat="1" ht="12.75">
      <c r="A572" s="45">
        <v>65</v>
      </c>
      <c r="B572" s="46" t="s">
        <v>2517</v>
      </c>
      <c r="C572" s="47" t="s">
        <v>126</v>
      </c>
      <c r="D572" s="45" t="s">
        <v>1405</v>
      </c>
      <c r="E572" s="46" t="s">
        <v>124</v>
      </c>
      <c r="F572" s="46" t="s">
        <v>125</v>
      </c>
      <c r="G572" s="48" t="s">
        <v>1545</v>
      </c>
      <c r="H572" s="49"/>
      <c r="I572" s="50"/>
      <c r="J572" s="51"/>
      <c r="K572" s="52"/>
      <c r="L572" s="117"/>
      <c r="M572" s="54"/>
      <c r="N572" s="54">
        <v>11528502</v>
      </c>
      <c r="O572" s="55">
        <f t="shared" si="59"/>
        <v>0</v>
      </c>
      <c r="P572" s="55">
        <f t="shared" si="60"/>
        <v>5953.974394066943</v>
      </c>
      <c r="Q572" s="60" t="s">
        <v>587</v>
      </c>
      <c r="R572" s="46"/>
      <c r="S572" s="46"/>
      <c r="T572" s="57"/>
      <c r="U572" s="16"/>
      <c r="V572" s="16"/>
    </row>
    <row r="573" spans="1:22" s="65" customFormat="1" ht="12.75">
      <c r="A573" s="118">
        <v>65</v>
      </c>
      <c r="B573" s="16" t="s">
        <v>2518</v>
      </c>
      <c r="C573" s="119" t="s">
        <v>723</v>
      </c>
      <c r="D573" s="118"/>
      <c r="E573" s="16"/>
      <c r="F573" s="34"/>
      <c r="G573" s="34" t="s">
        <v>2555</v>
      </c>
      <c r="H573" s="120"/>
      <c r="I573" s="31"/>
      <c r="J573" s="121"/>
      <c r="K573" s="122"/>
      <c r="L573" s="123"/>
      <c r="M573" s="124">
        <v>0</v>
      </c>
      <c r="N573" s="124">
        <v>0</v>
      </c>
      <c r="O573" s="103">
        <f t="shared" si="59"/>
        <v>0</v>
      </c>
      <c r="P573" s="103">
        <f t="shared" si="60"/>
        <v>0</v>
      </c>
      <c r="Q573" s="138" t="s">
        <v>2519</v>
      </c>
      <c r="R573" s="16"/>
      <c r="S573" s="16"/>
      <c r="T573" s="33"/>
      <c r="U573" s="16"/>
      <c r="V573" s="16"/>
    </row>
    <row r="574" spans="1:22" s="65" customFormat="1" ht="12.75">
      <c r="A574" s="45">
        <v>65</v>
      </c>
      <c r="B574" s="46" t="s">
        <v>147</v>
      </c>
      <c r="C574" s="47" t="s">
        <v>148</v>
      </c>
      <c r="D574" s="45" t="s">
        <v>169</v>
      </c>
      <c r="E574" s="46" t="s">
        <v>149</v>
      </c>
      <c r="F574" s="46" t="s">
        <v>150</v>
      </c>
      <c r="G574" s="48" t="s">
        <v>1527</v>
      </c>
      <c r="H574" s="49"/>
      <c r="I574" s="50"/>
      <c r="J574" s="51"/>
      <c r="K574" s="52"/>
      <c r="L574" s="117"/>
      <c r="M574" s="54"/>
      <c r="N574" s="54">
        <v>9184777</v>
      </c>
      <c r="O574" s="55">
        <f t="shared" si="59"/>
        <v>0</v>
      </c>
      <c r="P574" s="55">
        <f t="shared" si="60"/>
        <v>4743.541448248437</v>
      </c>
      <c r="Q574" s="60" t="s">
        <v>587</v>
      </c>
      <c r="R574" s="46"/>
      <c r="S574" s="46"/>
      <c r="T574" s="57"/>
      <c r="U574" s="16"/>
      <c r="V574" s="16"/>
    </row>
    <row r="575" spans="1:22" s="65" customFormat="1" ht="12.75">
      <c r="A575" s="45">
        <v>65</v>
      </c>
      <c r="B575" s="46" t="s">
        <v>152</v>
      </c>
      <c r="C575" s="47"/>
      <c r="D575" s="45"/>
      <c r="E575" s="46"/>
      <c r="F575" s="48"/>
      <c r="G575" s="48" t="s">
        <v>151</v>
      </c>
      <c r="H575" s="49"/>
      <c r="I575" s="50"/>
      <c r="J575" s="51"/>
      <c r="K575" s="52"/>
      <c r="L575" s="117"/>
      <c r="M575" s="54">
        <v>0</v>
      </c>
      <c r="N575" s="54">
        <v>0</v>
      </c>
      <c r="O575" s="55">
        <f t="shared" si="59"/>
        <v>0</v>
      </c>
      <c r="P575" s="55">
        <f t="shared" si="60"/>
        <v>0</v>
      </c>
      <c r="Q575" s="60" t="s">
        <v>587</v>
      </c>
      <c r="R575" s="46"/>
      <c r="S575" s="46"/>
      <c r="T575" s="57"/>
      <c r="U575" s="16"/>
      <c r="V575" s="16"/>
    </row>
    <row r="576" spans="1:22" s="65" customFormat="1" ht="12.75">
      <c r="A576" s="45">
        <v>65</v>
      </c>
      <c r="B576" s="46" t="s">
        <v>907</v>
      </c>
      <c r="C576" s="47" t="s">
        <v>2654</v>
      </c>
      <c r="D576" s="45" t="s">
        <v>1405</v>
      </c>
      <c r="E576" s="46" t="s">
        <v>894</v>
      </c>
      <c r="F576" s="48" t="s">
        <v>1244</v>
      </c>
      <c r="G576" s="48" t="s">
        <v>2555</v>
      </c>
      <c r="H576" s="49"/>
      <c r="I576" s="50">
        <v>30894</v>
      </c>
      <c r="J576" s="51"/>
      <c r="K576" s="52">
        <v>31412</v>
      </c>
      <c r="L576" s="117"/>
      <c r="M576" s="54"/>
      <c r="N576" s="54">
        <v>17761860</v>
      </c>
      <c r="O576" s="55">
        <f t="shared" si="59"/>
        <v>0</v>
      </c>
      <c r="P576" s="55">
        <f t="shared" si="60"/>
        <v>9173.235137661586</v>
      </c>
      <c r="Q576" s="60"/>
      <c r="R576" s="46" t="s">
        <v>1822</v>
      </c>
      <c r="S576" s="46" t="s">
        <v>9</v>
      </c>
      <c r="T576" s="57"/>
      <c r="U576" s="16"/>
      <c r="V576" s="16"/>
    </row>
    <row r="577" spans="1:22" s="65" customFormat="1" ht="12.75">
      <c r="A577" s="118">
        <v>65</v>
      </c>
      <c r="B577" s="16" t="s">
        <v>770</v>
      </c>
      <c r="C577" s="119">
        <v>11945</v>
      </c>
      <c r="D577" s="118" t="s">
        <v>1405</v>
      </c>
      <c r="E577" s="16" t="s">
        <v>769</v>
      </c>
      <c r="F577" s="34" t="s">
        <v>2326</v>
      </c>
      <c r="G577" s="34" t="s">
        <v>2555</v>
      </c>
      <c r="H577" s="120"/>
      <c r="I577" s="31"/>
      <c r="J577" s="121"/>
      <c r="K577" s="122"/>
      <c r="L577" s="123"/>
      <c r="M577" s="124"/>
      <c r="N577" s="124">
        <v>8213834</v>
      </c>
      <c r="O577" s="103">
        <f t="shared" si="59"/>
        <v>0</v>
      </c>
      <c r="P577" s="103">
        <f t="shared" si="60"/>
        <v>4242.091237275793</v>
      </c>
      <c r="Q577" s="104" t="s">
        <v>2735</v>
      </c>
      <c r="R577" s="16" t="s">
        <v>923</v>
      </c>
      <c r="S577" s="16"/>
      <c r="T577" s="33"/>
      <c r="U577" s="16"/>
      <c r="V577" s="16"/>
    </row>
    <row r="578" spans="1:22" s="65" customFormat="1" ht="12.75">
      <c r="A578" s="45">
        <v>65</v>
      </c>
      <c r="B578" s="46" t="s">
        <v>466</v>
      </c>
      <c r="C578" s="47"/>
      <c r="D578" s="45"/>
      <c r="E578" s="46"/>
      <c r="F578" s="48"/>
      <c r="G578" s="48" t="s">
        <v>131</v>
      </c>
      <c r="H578" s="49"/>
      <c r="I578" s="50">
        <v>30772</v>
      </c>
      <c r="J578" s="51"/>
      <c r="K578" s="52">
        <v>31412</v>
      </c>
      <c r="L578" s="117"/>
      <c r="M578" s="54"/>
      <c r="N578" s="54">
        <v>10157966</v>
      </c>
      <c r="O578" s="55">
        <f t="shared" si="59"/>
        <v>0</v>
      </c>
      <c r="P578" s="55">
        <f t="shared" si="60"/>
        <v>5246.151621416435</v>
      </c>
      <c r="Q578" s="60" t="s">
        <v>587</v>
      </c>
      <c r="R578" s="46" t="s">
        <v>132</v>
      </c>
      <c r="S578" s="46"/>
      <c r="T578" s="57"/>
      <c r="U578" s="16"/>
      <c r="V578" s="16"/>
    </row>
    <row r="579" spans="1:22" s="65" customFormat="1" ht="12.75">
      <c r="A579" s="45">
        <v>65</v>
      </c>
      <c r="B579" s="46" t="s">
        <v>1607</v>
      </c>
      <c r="C579" s="47" t="s">
        <v>2416</v>
      </c>
      <c r="D579" s="45" t="s">
        <v>1405</v>
      </c>
      <c r="E579" s="46" t="s">
        <v>1608</v>
      </c>
      <c r="F579" s="48" t="s">
        <v>56</v>
      </c>
      <c r="G579" s="48" t="s">
        <v>2555</v>
      </c>
      <c r="H579" s="49"/>
      <c r="I579" s="50">
        <v>30894</v>
      </c>
      <c r="J579" s="51"/>
      <c r="K579" s="52">
        <v>31412</v>
      </c>
      <c r="L579" s="117"/>
      <c r="M579" s="54"/>
      <c r="N579" s="54">
        <v>14479140</v>
      </c>
      <c r="O579" s="55">
        <f t="shared" si="59"/>
        <v>0</v>
      </c>
      <c r="P579" s="55">
        <f t="shared" si="60"/>
        <v>7477.851745882547</v>
      </c>
      <c r="Q579" s="60" t="s">
        <v>2519</v>
      </c>
      <c r="R579" s="46"/>
      <c r="S579" s="46"/>
      <c r="T579" s="57"/>
      <c r="U579" s="16"/>
      <c r="V579" s="16"/>
    </row>
    <row r="580" spans="1:22" s="65" customFormat="1" ht="12.75">
      <c r="A580" s="118">
        <v>65</v>
      </c>
      <c r="B580" s="16" t="s">
        <v>540</v>
      </c>
      <c r="C580" s="119" t="s">
        <v>2417</v>
      </c>
      <c r="D580" s="118" t="s">
        <v>1405</v>
      </c>
      <c r="E580" s="16" t="s">
        <v>137</v>
      </c>
      <c r="F580" s="34" t="s">
        <v>1106</v>
      </c>
      <c r="G580" s="34" t="s">
        <v>2555</v>
      </c>
      <c r="H580" s="120"/>
      <c r="I580" s="31">
        <v>30894</v>
      </c>
      <c r="J580" s="121"/>
      <c r="K580" s="122">
        <v>31412</v>
      </c>
      <c r="L580" s="123"/>
      <c r="M580" s="124"/>
      <c r="N580" s="124">
        <v>8904378</v>
      </c>
      <c r="O580" s="103">
        <f t="shared" si="59"/>
        <v>0</v>
      </c>
      <c r="P580" s="103">
        <f t="shared" si="60"/>
        <v>4598.727450200644</v>
      </c>
      <c r="Q580" s="138" t="s">
        <v>2735</v>
      </c>
      <c r="R580" s="16" t="s">
        <v>8</v>
      </c>
      <c r="T580" s="33"/>
      <c r="U580" s="16"/>
      <c r="V580" s="16"/>
    </row>
    <row r="581" spans="1:22" s="65" customFormat="1" ht="12.75">
      <c r="A581" s="45">
        <v>65</v>
      </c>
      <c r="B581" s="46" t="s">
        <v>542</v>
      </c>
      <c r="C581" s="47" t="s">
        <v>2419</v>
      </c>
      <c r="D581" s="45" t="s">
        <v>1405</v>
      </c>
      <c r="E581" s="46" t="s">
        <v>1825</v>
      </c>
      <c r="F581" s="48" t="s">
        <v>2323</v>
      </c>
      <c r="G581" s="48" t="s">
        <v>1545</v>
      </c>
      <c r="H581" s="49"/>
      <c r="I581" s="50">
        <v>30772</v>
      </c>
      <c r="J581" s="51"/>
      <c r="K581" s="52">
        <v>31412</v>
      </c>
      <c r="L581" s="117"/>
      <c r="M581" s="54">
        <v>0</v>
      </c>
      <c r="N581" s="54">
        <v>0</v>
      </c>
      <c r="O581" s="55">
        <f t="shared" si="59"/>
        <v>0</v>
      </c>
      <c r="P581" s="55">
        <f t="shared" si="60"/>
        <v>0</v>
      </c>
      <c r="Q581" s="56" t="s">
        <v>587</v>
      </c>
      <c r="R581" s="46" t="s">
        <v>1826</v>
      </c>
      <c r="S581" s="46"/>
      <c r="T581" s="57"/>
      <c r="U581" s="16"/>
      <c r="V581" s="16"/>
    </row>
    <row r="582" spans="1:22" s="65" customFormat="1" ht="13.5" thickBot="1">
      <c r="A582" s="45">
        <v>65</v>
      </c>
      <c r="B582" s="46" t="s">
        <v>857</v>
      </c>
      <c r="C582" s="47">
        <v>17697</v>
      </c>
      <c r="D582" s="45" t="s">
        <v>1405</v>
      </c>
      <c r="E582" s="46" t="s">
        <v>1121</v>
      </c>
      <c r="F582" s="48" t="s">
        <v>1122</v>
      </c>
      <c r="G582" s="48" t="s">
        <v>1527</v>
      </c>
      <c r="H582" s="49"/>
      <c r="I582" s="50"/>
      <c r="J582" s="51"/>
      <c r="K582" s="52">
        <v>30894</v>
      </c>
      <c r="L582" s="117"/>
      <c r="M582" s="54"/>
      <c r="N582" s="54"/>
      <c r="O582" s="63">
        <f t="shared" si="59"/>
        <v>0</v>
      </c>
      <c r="P582" s="63">
        <f t="shared" si="60"/>
        <v>0</v>
      </c>
      <c r="Q582" s="56" t="s">
        <v>587</v>
      </c>
      <c r="R582" s="46"/>
      <c r="S582" s="46"/>
      <c r="T582" s="57"/>
      <c r="U582" s="16"/>
      <c r="V582" s="16"/>
    </row>
    <row r="583" spans="1:22" s="65" customFormat="1" ht="10.5" customHeight="1" thickTop="1">
      <c r="A583" s="45"/>
      <c r="B583" s="46"/>
      <c r="C583" s="47"/>
      <c r="D583" s="45"/>
      <c r="E583" s="46"/>
      <c r="F583" s="48"/>
      <c r="G583" s="48"/>
      <c r="H583" s="49"/>
      <c r="I583" s="50"/>
      <c r="J583" s="366" t="s">
        <v>2350</v>
      </c>
      <c r="K583" s="367"/>
      <c r="L583" s="368"/>
      <c r="M583" s="54"/>
      <c r="N583" s="54"/>
      <c r="O583" s="109">
        <f>SUM(O561:O582)</f>
        <v>191740.52792224224</v>
      </c>
      <c r="P583" s="109">
        <f>SUM(P561:P582)</f>
        <v>71771.63257190373</v>
      </c>
      <c r="Q583" s="56"/>
      <c r="R583" s="46"/>
      <c r="S583" s="46"/>
      <c r="T583" s="57"/>
      <c r="U583" s="16"/>
      <c r="V583" s="16"/>
    </row>
    <row r="584" spans="1:22" s="65" customFormat="1" ht="10.5" customHeight="1">
      <c r="A584" s="45"/>
      <c r="B584" s="46"/>
      <c r="C584" s="47"/>
      <c r="D584" s="45"/>
      <c r="E584" s="46"/>
      <c r="F584" s="48"/>
      <c r="G584" s="48"/>
      <c r="H584" s="49"/>
      <c r="I584" s="50"/>
      <c r="J584" s="366"/>
      <c r="K584" s="367"/>
      <c r="L584" s="368"/>
      <c r="M584" s="54"/>
      <c r="N584" s="54"/>
      <c r="O584" s="55"/>
      <c r="P584" s="55"/>
      <c r="Q584" s="56"/>
      <c r="R584" s="46"/>
      <c r="S584" s="46"/>
      <c r="T584" s="57"/>
      <c r="U584" s="16"/>
      <c r="V584" s="16"/>
    </row>
    <row r="585" spans="1:22" s="65" customFormat="1" ht="12.75">
      <c r="A585" s="45"/>
      <c r="B585" s="110"/>
      <c r="C585" s="111" t="s">
        <v>990</v>
      </c>
      <c r="D585" s="140"/>
      <c r="E585" s="46"/>
      <c r="F585" s="48"/>
      <c r="G585" s="48"/>
      <c r="H585" s="49"/>
      <c r="I585" s="50"/>
      <c r="J585" s="369" t="s">
        <v>2433</v>
      </c>
      <c r="K585" s="370"/>
      <c r="L585" s="371"/>
      <c r="M585" s="54"/>
      <c r="N585" s="54"/>
      <c r="O585" s="372">
        <f>O583+P583</f>
        <v>263512.16049414594</v>
      </c>
      <c r="P585" s="373"/>
      <c r="Q585" s="56"/>
      <c r="R585" s="46"/>
      <c r="S585" s="46"/>
      <c r="T585" s="57"/>
      <c r="U585" s="16"/>
      <c r="V585" s="16"/>
    </row>
    <row r="586" spans="15:16" ht="12.75">
      <c r="O586" s="228"/>
      <c r="P586" s="228"/>
    </row>
    <row r="587" spans="1:22" s="65" customFormat="1" ht="12.75">
      <c r="A587" s="45">
        <v>42</v>
      </c>
      <c r="B587" s="46" t="s">
        <v>1974</v>
      </c>
      <c r="C587" s="47" t="s">
        <v>2660</v>
      </c>
      <c r="D587" s="45" t="s">
        <v>1405</v>
      </c>
      <c r="E587" s="46" t="s">
        <v>694</v>
      </c>
      <c r="F587" s="48" t="s">
        <v>264</v>
      </c>
      <c r="G587" s="48" t="s">
        <v>2555</v>
      </c>
      <c r="H587" s="229"/>
      <c r="I587" s="50">
        <v>30627</v>
      </c>
      <c r="J587" s="51">
        <v>5699</v>
      </c>
      <c r="K587" s="52">
        <v>31022</v>
      </c>
      <c r="L587" s="117" t="s">
        <v>1996</v>
      </c>
      <c r="M587" s="54">
        <v>76154414</v>
      </c>
      <c r="N587" s="54"/>
      <c r="O587" s="55">
        <f aca="true" t="shared" si="61" ref="O587:O593">M587/1936.27</f>
        <v>39330.472506416976</v>
      </c>
      <c r="P587" s="55">
        <f aca="true" t="shared" si="62" ref="P587:P607">N587/1936.27</f>
        <v>0</v>
      </c>
      <c r="Q587" s="56" t="s">
        <v>1389</v>
      </c>
      <c r="R587" s="46" t="s">
        <v>2218</v>
      </c>
      <c r="S587" s="46" t="s">
        <v>2520</v>
      </c>
      <c r="T587" s="57"/>
      <c r="U587" s="16"/>
      <c r="V587" s="44"/>
    </row>
    <row r="588" spans="1:22" s="65" customFormat="1" ht="12.75">
      <c r="A588" s="45">
        <v>42</v>
      </c>
      <c r="B588" s="46" t="s">
        <v>1127</v>
      </c>
      <c r="C588" s="47" t="s">
        <v>1168</v>
      </c>
      <c r="D588" s="45" t="s">
        <v>1407</v>
      </c>
      <c r="E588" s="46" t="s">
        <v>589</v>
      </c>
      <c r="F588" s="48" t="s">
        <v>831</v>
      </c>
      <c r="G588" s="48" t="s">
        <v>415</v>
      </c>
      <c r="H588" s="229"/>
      <c r="I588" s="50">
        <v>30627</v>
      </c>
      <c r="J588" s="51">
        <v>5701</v>
      </c>
      <c r="K588" s="52">
        <v>31022</v>
      </c>
      <c r="L588" s="117" t="s">
        <v>1996</v>
      </c>
      <c r="M588" s="54">
        <v>82039862</v>
      </c>
      <c r="N588" s="54">
        <v>6789075</v>
      </c>
      <c r="O588" s="55">
        <f t="shared" si="61"/>
        <v>42370.0527302494</v>
      </c>
      <c r="P588" s="55">
        <f t="shared" si="62"/>
        <v>3506.2646221859554</v>
      </c>
      <c r="Q588" s="56" t="s">
        <v>1389</v>
      </c>
      <c r="R588" s="46" t="s">
        <v>2554</v>
      </c>
      <c r="S588" s="46" t="s">
        <v>2520</v>
      </c>
      <c r="T588" s="57"/>
      <c r="U588" s="16"/>
      <c r="V588" s="44"/>
    </row>
    <row r="589" spans="1:22" s="65" customFormat="1" ht="12.75">
      <c r="A589" s="45">
        <v>42</v>
      </c>
      <c r="B589" s="46" t="s">
        <v>591</v>
      </c>
      <c r="C589" s="47">
        <v>10573</v>
      </c>
      <c r="D589" s="45" t="s">
        <v>1405</v>
      </c>
      <c r="E589" s="48" t="s">
        <v>1750</v>
      </c>
      <c r="F589" s="48" t="s">
        <v>304</v>
      </c>
      <c r="G589" s="48" t="s">
        <v>1536</v>
      </c>
      <c r="H589" s="229"/>
      <c r="I589" s="50">
        <v>30761</v>
      </c>
      <c r="J589" s="51">
        <v>1447</v>
      </c>
      <c r="K589" s="52">
        <v>31022</v>
      </c>
      <c r="L589" s="117" t="s">
        <v>1996</v>
      </c>
      <c r="M589" s="54">
        <v>140084600</v>
      </c>
      <c r="N589" s="54">
        <v>8750500</v>
      </c>
      <c r="O589" s="55">
        <f t="shared" si="61"/>
        <v>72347.65812619108</v>
      </c>
      <c r="P589" s="55">
        <f t="shared" si="62"/>
        <v>4519.256095482551</v>
      </c>
      <c r="Q589" s="56" t="s">
        <v>587</v>
      </c>
      <c r="R589" s="46" t="s">
        <v>2554</v>
      </c>
      <c r="S589" s="46" t="s">
        <v>569</v>
      </c>
      <c r="T589" s="57"/>
      <c r="U589" s="16"/>
      <c r="V589" s="44"/>
    </row>
    <row r="590" spans="1:22" s="65" customFormat="1" ht="12.75">
      <c r="A590" s="45">
        <v>42</v>
      </c>
      <c r="B590" s="46" t="s">
        <v>836</v>
      </c>
      <c r="C590" s="47" t="s">
        <v>837</v>
      </c>
      <c r="D590" s="45" t="s">
        <v>1405</v>
      </c>
      <c r="E590" s="46" t="s">
        <v>2770</v>
      </c>
      <c r="F590" s="46" t="s">
        <v>2770</v>
      </c>
      <c r="G590" s="48" t="s">
        <v>2290</v>
      </c>
      <c r="H590" s="229"/>
      <c r="I590" s="49" t="s">
        <v>417</v>
      </c>
      <c r="J590" s="51">
        <v>1443</v>
      </c>
      <c r="K590" s="52" t="s">
        <v>802</v>
      </c>
      <c r="L590" s="117" t="s">
        <v>1996</v>
      </c>
      <c r="M590" s="54">
        <v>42062585</v>
      </c>
      <c r="N590" s="54"/>
      <c r="O590" s="55">
        <f t="shared" si="61"/>
        <v>21723.51221678795</v>
      </c>
      <c r="P590" s="55">
        <f t="shared" si="62"/>
        <v>0</v>
      </c>
      <c r="Q590" s="56" t="s">
        <v>1389</v>
      </c>
      <c r="R590" s="46" t="s">
        <v>2218</v>
      </c>
      <c r="S590" s="46" t="s">
        <v>2520</v>
      </c>
      <c r="T590" s="57"/>
      <c r="U590" s="16"/>
      <c r="V590" s="44"/>
    </row>
    <row r="591" spans="1:22" s="65" customFormat="1" ht="12.75">
      <c r="A591" s="45">
        <v>42</v>
      </c>
      <c r="B591" s="46" t="s">
        <v>1975</v>
      </c>
      <c r="C591" s="47" t="s">
        <v>64</v>
      </c>
      <c r="D591" s="45" t="s">
        <v>1405</v>
      </c>
      <c r="E591" s="46" t="s">
        <v>695</v>
      </c>
      <c r="F591" s="48" t="s">
        <v>303</v>
      </c>
      <c r="G591" s="48" t="s">
        <v>1536</v>
      </c>
      <c r="H591" s="229">
        <v>33011</v>
      </c>
      <c r="I591" s="50">
        <v>30772</v>
      </c>
      <c r="J591" s="51">
        <v>1973</v>
      </c>
      <c r="K591" s="52">
        <v>31022</v>
      </c>
      <c r="L591" s="117"/>
      <c r="M591" s="54"/>
      <c r="N591" s="54">
        <v>39997891</v>
      </c>
      <c r="O591" s="55">
        <f t="shared" si="61"/>
        <v>0</v>
      </c>
      <c r="P591" s="55">
        <f t="shared" si="62"/>
        <v>20657.18675597928</v>
      </c>
      <c r="Q591" s="56" t="s">
        <v>2735</v>
      </c>
      <c r="R591" s="46" t="s">
        <v>2221</v>
      </c>
      <c r="S591" s="46" t="s">
        <v>42</v>
      </c>
      <c r="T591" s="57"/>
      <c r="U591" s="16"/>
      <c r="V591" s="44"/>
    </row>
    <row r="592" spans="1:22" s="65" customFormat="1" ht="12.75">
      <c r="A592" s="45">
        <v>42</v>
      </c>
      <c r="B592" s="46" t="s">
        <v>300</v>
      </c>
      <c r="C592" s="47" t="s">
        <v>65</v>
      </c>
      <c r="D592" s="45" t="s">
        <v>1405</v>
      </c>
      <c r="E592" s="48" t="s">
        <v>610</v>
      </c>
      <c r="F592" s="48" t="s">
        <v>305</v>
      </c>
      <c r="G592" s="48" t="s">
        <v>2555</v>
      </c>
      <c r="H592" s="229">
        <v>33011</v>
      </c>
      <c r="I592" s="50">
        <v>30761</v>
      </c>
      <c r="J592" s="51">
        <v>1435</v>
      </c>
      <c r="K592" s="52">
        <v>31022</v>
      </c>
      <c r="L592" s="117"/>
      <c r="M592" s="54"/>
      <c r="N592" s="54">
        <v>21014683</v>
      </c>
      <c r="O592" s="55">
        <f t="shared" si="61"/>
        <v>0</v>
      </c>
      <c r="P592" s="55">
        <f t="shared" si="62"/>
        <v>10853.178017528548</v>
      </c>
      <c r="Q592" s="56" t="s">
        <v>2734</v>
      </c>
      <c r="R592" s="46" t="s">
        <v>2218</v>
      </c>
      <c r="S592" s="46" t="s">
        <v>611</v>
      </c>
      <c r="T592" s="57"/>
      <c r="U592" s="16"/>
      <c r="V592" s="44"/>
    </row>
    <row r="593" spans="1:22" s="65" customFormat="1" ht="12.75">
      <c r="A593" s="45">
        <v>42</v>
      </c>
      <c r="B593" s="46" t="s">
        <v>590</v>
      </c>
      <c r="C593" s="47">
        <v>13599</v>
      </c>
      <c r="D593" s="45" t="s">
        <v>1405</v>
      </c>
      <c r="E593" s="46" t="s">
        <v>696</v>
      </c>
      <c r="F593" s="48" t="s">
        <v>841</v>
      </c>
      <c r="G593" s="48" t="s">
        <v>415</v>
      </c>
      <c r="H593" s="49" t="s">
        <v>1419</v>
      </c>
      <c r="I593" s="50">
        <v>30604</v>
      </c>
      <c r="J593" s="51">
        <v>5286</v>
      </c>
      <c r="K593" s="52">
        <v>31022</v>
      </c>
      <c r="L593" s="117"/>
      <c r="M593" s="54"/>
      <c r="N593" s="54"/>
      <c r="O593" s="55">
        <f t="shared" si="61"/>
        <v>0</v>
      </c>
      <c r="P593" s="55">
        <f t="shared" si="62"/>
        <v>0</v>
      </c>
      <c r="Q593" s="56" t="s">
        <v>587</v>
      </c>
      <c r="R593" s="46"/>
      <c r="S593" s="46" t="s">
        <v>42</v>
      </c>
      <c r="T593" s="57"/>
      <c r="U593" s="16"/>
      <c r="V593" s="44"/>
    </row>
    <row r="594" spans="1:22" s="65" customFormat="1" ht="12.75">
      <c r="A594" s="45">
        <v>42</v>
      </c>
      <c r="B594" s="46" t="s">
        <v>832</v>
      </c>
      <c r="C594" s="47" t="s">
        <v>833</v>
      </c>
      <c r="D594" s="45" t="s">
        <v>1405</v>
      </c>
      <c r="E594" s="46" t="s">
        <v>834</v>
      </c>
      <c r="F594" s="48" t="s">
        <v>835</v>
      </c>
      <c r="G594" s="48" t="s">
        <v>1527</v>
      </c>
      <c r="H594" s="49" t="s">
        <v>1631</v>
      </c>
      <c r="I594" s="49" t="s">
        <v>417</v>
      </c>
      <c r="J594" s="51">
        <v>1441</v>
      </c>
      <c r="K594" s="52"/>
      <c r="L594" s="117"/>
      <c r="M594" s="54"/>
      <c r="N594" s="54">
        <v>9281891</v>
      </c>
      <c r="O594" s="55">
        <f aca="true" t="shared" si="63" ref="O594:O607">M594/1936.27</f>
        <v>0</v>
      </c>
      <c r="P594" s="55">
        <f t="shared" si="62"/>
        <v>4793.696643546613</v>
      </c>
      <c r="Q594" s="56" t="s">
        <v>587</v>
      </c>
      <c r="R594" s="46" t="s">
        <v>84</v>
      </c>
      <c r="S594" s="46"/>
      <c r="T594" s="57"/>
      <c r="U594" s="16"/>
      <c r="V594" s="44"/>
    </row>
    <row r="595" spans="1:22" s="65" customFormat="1" ht="12.75">
      <c r="A595" s="45">
        <v>42</v>
      </c>
      <c r="B595" s="46" t="s">
        <v>1189</v>
      </c>
      <c r="C595" s="47" t="s">
        <v>1190</v>
      </c>
      <c r="D595" s="45" t="s">
        <v>1405</v>
      </c>
      <c r="E595" s="46" t="s">
        <v>1765</v>
      </c>
      <c r="F595" s="48" t="s">
        <v>1766</v>
      </c>
      <c r="G595" s="48" t="s">
        <v>1527</v>
      </c>
      <c r="H595" s="49" t="s">
        <v>2538</v>
      </c>
      <c r="I595" s="49" t="s">
        <v>1528</v>
      </c>
      <c r="J595" s="51">
        <v>1982</v>
      </c>
      <c r="K595" s="52"/>
      <c r="L595" s="117"/>
      <c r="M595" s="54"/>
      <c r="N595" s="54">
        <v>16969610</v>
      </c>
      <c r="O595" s="55">
        <f t="shared" si="63"/>
        <v>0</v>
      </c>
      <c r="P595" s="55">
        <f t="shared" si="62"/>
        <v>8764.07215935794</v>
      </c>
      <c r="Q595" s="56" t="s">
        <v>587</v>
      </c>
      <c r="R595" s="46" t="s">
        <v>84</v>
      </c>
      <c r="S595" s="46"/>
      <c r="T595" s="57"/>
      <c r="U595" s="16"/>
      <c r="V595" s="44"/>
    </row>
    <row r="596" spans="1:22" s="65" customFormat="1" ht="12.75">
      <c r="A596" s="45">
        <v>42</v>
      </c>
      <c r="B596" s="46" t="s">
        <v>1961</v>
      </c>
      <c r="C596" s="47" t="s">
        <v>1169</v>
      </c>
      <c r="D596" s="45" t="s">
        <v>1405</v>
      </c>
      <c r="E596" s="48" t="s">
        <v>1868</v>
      </c>
      <c r="F596" s="48" t="s">
        <v>1868</v>
      </c>
      <c r="G596" s="48" t="s">
        <v>1129</v>
      </c>
      <c r="H596" s="49"/>
      <c r="I596" s="50">
        <v>30761</v>
      </c>
      <c r="J596" s="51">
        <v>1446</v>
      </c>
      <c r="K596" s="52">
        <v>31022</v>
      </c>
      <c r="L596" s="117"/>
      <c r="M596" s="54">
        <v>55330516</v>
      </c>
      <c r="N596" s="54"/>
      <c r="O596" s="55">
        <f t="shared" si="63"/>
        <v>28575.826718381217</v>
      </c>
      <c r="P596" s="55">
        <f t="shared" si="62"/>
        <v>0</v>
      </c>
      <c r="Q596" s="56" t="s">
        <v>2519</v>
      </c>
      <c r="R596" s="46" t="s">
        <v>2554</v>
      </c>
      <c r="S596" s="46" t="s">
        <v>588</v>
      </c>
      <c r="T596" s="57"/>
      <c r="U596" s="16"/>
      <c r="V596" s="44"/>
    </row>
    <row r="597" spans="1:22" s="65" customFormat="1" ht="12.75">
      <c r="A597" s="45">
        <v>42</v>
      </c>
      <c r="B597" s="46" t="s">
        <v>843</v>
      </c>
      <c r="C597" s="47" t="s">
        <v>842</v>
      </c>
      <c r="D597" s="45" t="s">
        <v>1405</v>
      </c>
      <c r="E597" s="46" t="s">
        <v>844</v>
      </c>
      <c r="F597" s="48" t="s">
        <v>1180</v>
      </c>
      <c r="G597" s="48" t="s">
        <v>1181</v>
      </c>
      <c r="H597" s="49"/>
      <c r="I597" s="49" t="s">
        <v>417</v>
      </c>
      <c r="J597" s="51">
        <v>1438</v>
      </c>
      <c r="K597" s="52"/>
      <c r="L597" s="117"/>
      <c r="M597" s="54"/>
      <c r="N597" s="54">
        <v>25420563</v>
      </c>
      <c r="O597" s="55">
        <f t="shared" si="63"/>
        <v>0</v>
      </c>
      <c r="P597" s="55">
        <f t="shared" si="62"/>
        <v>13128.625140088934</v>
      </c>
      <c r="Q597" s="56" t="s">
        <v>587</v>
      </c>
      <c r="R597" s="46" t="s">
        <v>1184</v>
      </c>
      <c r="S597" s="46"/>
      <c r="T597" s="57"/>
      <c r="U597" s="16"/>
      <c r="V597" s="44"/>
    </row>
    <row r="598" spans="1:22" s="65" customFormat="1" ht="12.75">
      <c r="A598" s="45">
        <v>42</v>
      </c>
      <c r="B598" s="46" t="s">
        <v>470</v>
      </c>
      <c r="C598" s="47" t="s">
        <v>1182</v>
      </c>
      <c r="D598" s="45" t="s">
        <v>1405</v>
      </c>
      <c r="E598" s="46" t="s">
        <v>1183</v>
      </c>
      <c r="F598" s="48" t="s">
        <v>835</v>
      </c>
      <c r="G598" s="48" t="s">
        <v>1527</v>
      </c>
      <c r="H598" s="49"/>
      <c r="I598" s="49" t="s">
        <v>1525</v>
      </c>
      <c r="J598" s="51">
        <v>4405</v>
      </c>
      <c r="K598" s="52"/>
      <c r="L598" s="117"/>
      <c r="M598" s="54"/>
      <c r="N598" s="54">
        <v>7141967</v>
      </c>
      <c r="O598" s="55">
        <f t="shared" si="63"/>
        <v>0</v>
      </c>
      <c r="P598" s="55">
        <f t="shared" si="62"/>
        <v>3688.5181302194424</v>
      </c>
      <c r="Q598" s="56" t="s">
        <v>587</v>
      </c>
      <c r="R598" s="46" t="s">
        <v>84</v>
      </c>
      <c r="S598" s="46"/>
      <c r="T598" s="57"/>
      <c r="U598" s="16"/>
      <c r="V598" s="44"/>
    </row>
    <row r="599" spans="1:22" s="65" customFormat="1" ht="12.75">
      <c r="A599" s="45">
        <v>42</v>
      </c>
      <c r="B599" s="46" t="s">
        <v>1185</v>
      </c>
      <c r="C599" s="47" t="s">
        <v>1186</v>
      </c>
      <c r="D599" s="45" t="s">
        <v>1405</v>
      </c>
      <c r="E599" s="46" t="s">
        <v>1187</v>
      </c>
      <c r="F599" s="48" t="s">
        <v>1188</v>
      </c>
      <c r="G599" s="48" t="s">
        <v>1130</v>
      </c>
      <c r="H599" s="49"/>
      <c r="I599" s="49" t="s">
        <v>1525</v>
      </c>
      <c r="J599" s="51">
        <v>4405</v>
      </c>
      <c r="K599" s="52"/>
      <c r="L599" s="117"/>
      <c r="M599" s="54"/>
      <c r="N599" s="54">
        <v>5974550</v>
      </c>
      <c r="O599" s="55">
        <f t="shared" si="63"/>
        <v>0</v>
      </c>
      <c r="P599" s="55">
        <f t="shared" si="62"/>
        <v>3085.5975664550915</v>
      </c>
      <c r="Q599" s="56" t="s">
        <v>587</v>
      </c>
      <c r="R599" s="46" t="s">
        <v>2221</v>
      </c>
      <c r="S599" s="46"/>
      <c r="T599" s="57"/>
      <c r="U599" s="16"/>
      <c r="V599" s="44"/>
    </row>
    <row r="600" spans="1:22" s="65" customFormat="1" ht="12.75">
      <c r="A600" s="45">
        <v>42</v>
      </c>
      <c r="B600" s="46" t="s">
        <v>1836</v>
      </c>
      <c r="C600" s="47"/>
      <c r="D600" s="45"/>
      <c r="E600" s="46"/>
      <c r="F600" s="48" t="s">
        <v>1191</v>
      </c>
      <c r="G600" s="48" t="s">
        <v>1181</v>
      </c>
      <c r="H600" s="49"/>
      <c r="I600" s="49" t="s">
        <v>2217</v>
      </c>
      <c r="J600" s="51">
        <v>1606</v>
      </c>
      <c r="K600" s="52"/>
      <c r="L600" s="117"/>
      <c r="M600" s="54"/>
      <c r="N600" s="54">
        <v>12418940</v>
      </c>
      <c r="O600" s="55">
        <f t="shared" si="63"/>
        <v>0</v>
      </c>
      <c r="P600" s="55">
        <f t="shared" si="62"/>
        <v>6413.847242378388</v>
      </c>
      <c r="Q600" s="56" t="s">
        <v>587</v>
      </c>
      <c r="R600" s="46" t="s">
        <v>1184</v>
      </c>
      <c r="S600" s="46"/>
      <c r="T600" s="57"/>
      <c r="U600" s="16"/>
      <c r="V600" s="44"/>
    </row>
    <row r="601" spans="1:22" s="65" customFormat="1" ht="12.75">
      <c r="A601" s="45">
        <v>42</v>
      </c>
      <c r="B601" s="46" t="s">
        <v>2584</v>
      </c>
      <c r="C601" s="47" t="s">
        <v>1263</v>
      </c>
      <c r="D601" s="45" t="s">
        <v>1405</v>
      </c>
      <c r="E601" s="46" t="s">
        <v>1264</v>
      </c>
      <c r="F601" s="48" t="s">
        <v>606</v>
      </c>
      <c r="G601" s="48" t="s">
        <v>1265</v>
      </c>
      <c r="H601" s="49" t="s">
        <v>337</v>
      </c>
      <c r="I601" s="50"/>
      <c r="J601" s="51"/>
      <c r="K601" s="52"/>
      <c r="L601" s="117"/>
      <c r="M601" s="54">
        <v>28285501</v>
      </c>
      <c r="N601" s="54"/>
      <c r="O601" s="55">
        <f t="shared" si="63"/>
        <v>14608.24213565257</v>
      </c>
      <c r="P601" s="55">
        <f t="shared" si="62"/>
        <v>0</v>
      </c>
      <c r="Q601" s="56"/>
      <c r="R601" s="46" t="s">
        <v>1178</v>
      </c>
      <c r="S601" s="46"/>
      <c r="T601" s="57"/>
      <c r="U601" s="16"/>
      <c r="V601" s="44"/>
    </row>
    <row r="602" spans="1:22" s="65" customFormat="1" ht="12.75">
      <c r="A602" s="45">
        <v>42</v>
      </c>
      <c r="B602" s="46" t="s">
        <v>2585</v>
      </c>
      <c r="C602" s="47">
        <v>17201</v>
      </c>
      <c r="D602" s="45" t="s">
        <v>1405</v>
      </c>
      <c r="E602" s="46" t="s">
        <v>2154</v>
      </c>
      <c r="F602" s="48" t="s">
        <v>606</v>
      </c>
      <c r="G602" s="48" t="s">
        <v>2596</v>
      </c>
      <c r="H602" s="49" t="s">
        <v>337</v>
      </c>
      <c r="I602" s="50"/>
      <c r="J602" s="51"/>
      <c r="K602" s="52"/>
      <c r="L602" s="117"/>
      <c r="M602" s="54"/>
      <c r="N602" s="54"/>
      <c r="O602" s="55">
        <f t="shared" si="63"/>
        <v>0</v>
      </c>
      <c r="P602" s="55"/>
      <c r="Q602" s="56" t="s">
        <v>2519</v>
      </c>
      <c r="R602" s="46" t="s">
        <v>605</v>
      </c>
      <c r="S602" s="46" t="s">
        <v>2520</v>
      </c>
      <c r="T602" s="57"/>
      <c r="U602" s="16"/>
      <c r="V602" s="44"/>
    </row>
    <row r="603" spans="1:22" s="65" customFormat="1" ht="12.75" customHeight="1">
      <c r="A603" s="45">
        <v>42</v>
      </c>
      <c r="B603" s="46" t="s">
        <v>1409</v>
      </c>
      <c r="C603" s="47" t="s">
        <v>2565</v>
      </c>
      <c r="D603" s="45" t="s">
        <v>2566</v>
      </c>
      <c r="E603" s="46" t="s">
        <v>2567</v>
      </c>
      <c r="F603" s="48"/>
      <c r="G603" s="48"/>
      <c r="H603" s="49"/>
      <c r="I603" s="50"/>
      <c r="J603" s="51"/>
      <c r="K603" s="52"/>
      <c r="L603" s="53"/>
      <c r="M603" s="54"/>
      <c r="N603" s="54">
        <v>18172786</v>
      </c>
      <c r="O603" s="55">
        <f t="shared" si="63"/>
        <v>0</v>
      </c>
      <c r="P603" s="55">
        <f t="shared" si="62"/>
        <v>9385.460705376832</v>
      </c>
      <c r="Q603" s="60" t="s">
        <v>2519</v>
      </c>
      <c r="R603" s="46" t="s">
        <v>2568</v>
      </c>
      <c r="S603" s="46" t="s">
        <v>2520</v>
      </c>
      <c r="T603" s="57" t="s">
        <v>1684</v>
      </c>
      <c r="U603" s="16"/>
      <c r="V603" s="44"/>
    </row>
    <row r="604" spans="1:22" s="65" customFormat="1" ht="12.75">
      <c r="A604" s="45">
        <v>42</v>
      </c>
      <c r="B604" s="46" t="s">
        <v>1976</v>
      </c>
      <c r="C604" s="47" t="s">
        <v>66</v>
      </c>
      <c r="D604" s="45" t="s">
        <v>1405</v>
      </c>
      <c r="E604" s="48" t="s">
        <v>1769</v>
      </c>
      <c r="F604" s="48" t="s">
        <v>306</v>
      </c>
      <c r="G604" s="48" t="s">
        <v>1910</v>
      </c>
      <c r="H604" s="49"/>
      <c r="I604" s="50">
        <v>30395</v>
      </c>
      <c r="J604" s="51">
        <v>1442</v>
      </c>
      <c r="K604" s="52">
        <v>31022</v>
      </c>
      <c r="L604" s="117"/>
      <c r="M604" s="54"/>
      <c r="N604" s="54">
        <v>14769309</v>
      </c>
      <c r="O604" s="55">
        <f t="shared" si="63"/>
        <v>0</v>
      </c>
      <c r="P604" s="55">
        <f t="shared" si="62"/>
        <v>7627.7115278344445</v>
      </c>
      <c r="Q604" s="56" t="s">
        <v>2735</v>
      </c>
      <c r="R604" s="46" t="s">
        <v>196</v>
      </c>
      <c r="S604" s="46" t="s">
        <v>2537</v>
      </c>
      <c r="T604" s="57"/>
      <c r="U604" s="16"/>
      <c r="V604" s="44"/>
    </row>
    <row r="605" spans="1:22" s="65" customFormat="1" ht="12.75">
      <c r="A605" s="45">
        <v>42</v>
      </c>
      <c r="B605" s="46" t="s">
        <v>2006</v>
      </c>
      <c r="C605" s="47" t="s">
        <v>205</v>
      </c>
      <c r="D605" s="45" t="s">
        <v>1405</v>
      </c>
      <c r="E605" s="46" t="s">
        <v>206</v>
      </c>
      <c r="F605" s="48"/>
      <c r="G605" s="48"/>
      <c r="H605" s="49"/>
      <c r="I605" s="50"/>
      <c r="J605" s="51"/>
      <c r="K605" s="52"/>
      <c r="L605" s="117"/>
      <c r="M605" s="54"/>
      <c r="N605" s="54"/>
      <c r="O605" s="55">
        <f t="shared" si="63"/>
        <v>0</v>
      </c>
      <c r="P605" s="55">
        <f t="shared" si="62"/>
        <v>0</v>
      </c>
      <c r="Q605" s="56" t="s">
        <v>2519</v>
      </c>
      <c r="R605" s="46" t="s">
        <v>2007</v>
      </c>
      <c r="S605" s="46" t="s">
        <v>2520</v>
      </c>
      <c r="T605" s="57"/>
      <c r="U605" s="16"/>
      <c r="V605" s="44"/>
    </row>
    <row r="606" spans="1:22" s="65" customFormat="1" ht="12.75">
      <c r="A606" s="45">
        <v>42</v>
      </c>
      <c r="B606" s="46" t="s">
        <v>416</v>
      </c>
      <c r="C606" s="47" t="s">
        <v>838</v>
      </c>
      <c r="D606" s="45" t="s">
        <v>1405</v>
      </c>
      <c r="E606" s="46" t="s">
        <v>839</v>
      </c>
      <c r="F606" s="48" t="s">
        <v>840</v>
      </c>
      <c r="G606" s="48" t="s">
        <v>1128</v>
      </c>
      <c r="H606" s="49"/>
      <c r="I606" s="49" t="s">
        <v>417</v>
      </c>
      <c r="J606" s="51">
        <v>1444</v>
      </c>
      <c r="K606" s="52"/>
      <c r="L606" s="117"/>
      <c r="M606" s="54"/>
      <c r="N606" s="54">
        <v>13796998</v>
      </c>
      <c r="O606" s="55">
        <f t="shared" si="63"/>
        <v>0</v>
      </c>
      <c r="P606" s="55">
        <f t="shared" si="62"/>
        <v>7125.554803823847</v>
      </c>
      <c r="Q606" s="56" t="s">
        <v>587</v>
      </c>
      <c r="R606" s="46" t="s">
        <v>2554</v>
      </c>
      <c r="S606" s="46" t="s">
        <v>136</v>
      </c>
      <c r="T606" s="57"/>
      <c r="U606" s="16"/>
      <c r="V606" s="44"/>
    </row>
    <row r="607" spans="1:22" s="65" customFormat="1" ht="12.75">
      <c r="A607" s="45">
        <v>42</v>
      </c>
      <c r="B607" s="46" t="s">
        <v>2287</v>
      </c>
      <c r="C607" s="47">
        <v>1329</v>
      </c>
      <c r="D607" s="45" t="s">
        <v>1405</v>
      </c>
      <c r="E607" s="46" t="s">
        <v>2288</v>
      </c>
      <c r="F607" s="48" t="s">
        <v>2288</v>
      </c>
      <c r="G607" s="48" t="s">
        <v>2289</v>
      </c>
      <c r="H607" s="49"/>
      <c r="I607" s="50">
        <v>30769</v>
      </c>
      <c r="J607" s="51">
        <v>1817</v>
      </c>
      <c r="K607" s="52"/>
      <c r="L607" s="117"/>
      <c r="M607" s="54"/>
      <c r="N607" s="54"/>
      <c r="O607" s="55">
        <f t="shared" si="63"/>
        <v>0</v>
      </c>
      <c r="P607" s="55">
        <f t="shared" si="62"/>
        <v>0</v>
      </c>
      <c r="Q607" s="56" t="s">
        <v>2519</v>
      </c>
      <c r="R607" s="46" t="s">
        <v>1685</v>
      </c>
      <c r="S607" s="46"/>
      <c r="T607" s="57"/>
      <c r="U607" s="16"/>
      <c r="V607" s="44"/>
    </row>
    <row r="608" spans="1:22" s="65" customFormat="1" ht="12.75">
      <c r="A608" s="45"/>
      <c r="B608" s="46"/>
      <c r="C608" s="47"/>
      <c r="D608" s="45"/>
      <c r="E608" s="46"/>
      <c r="F608" s="48"/>
      <c r="G608" s="48"/>
      <c r="H608" s="49"/>
      <c r="I608" s="50"/>
      <c r="J608" s="366" t="s">
        <v>2350</v>
      </c>
      <c r="K608" s="367"/>
      <c r="L608" s="368"/>
      <c r="M608" s="54"/>
      <c r="N608" s="54"/>
      <c r="O608" s="109" t="e">
        <f>SUM(O2:O607)</f>
        <v>#REF!</v>
      </c>
      <c r="P608" s="109" t="e">
        <f>SUM(P2:P607)</f>
        <v>#REF!</v>
      </c>
      <c r="Q608" s="56"/>
      <c r="R608" s="46"/>
      <c r="S608" s="46"/>
      <c r="T608" s="57"/>
      <c r="U608" s="16"/>
      <c r="V608" s="44"/>
    </row>
    <row r="609" spans="1:22" s="65" customFormat="1" ht="12.75">
      <c r="A609" s="45"/>
      <c r="B609" s="46"/>
      <c r="C609" s="47"/>
      <c r="D609" s="45"/>
      <c r="E609" s="46"/>
      <c r="F609" s="48"/>
      <c r="G609" s="48"/>
      <c r="H609" s="49"/>
      <c r="I609" s="50"/>
      <c r="J609" s="366"/>
      <c r="K609" s="367"/>
      <c r="L609" s="368"/>
      <c r="M609" s="54"/>
      <c r="N609" s="54"/>
      <c r="O609" s="55"/>
      <c r="P609" s="55"/>
      <c r="Q609" s="56"/>
      <c r="R609" s="46"/>
      <c r="S609" s="46"/>
      <c r="T609" s="57"/>
      <c r="U609" s="16"/>
      <c r="V609" s="44"/>
    </row>
    <row r="610" spans="1:22" s="65" customFormat="1" ht="12.75">
      <c r="A610" s="45"/>
      <c r="B610" s="110"/>
      <c r="C610" s="111" t="s">
        <v>990</v>
      </c>
      <c r="D610" s="140"/>
      <c r="E610" s="230"/>
      <c r="F610" s="34"/>
      <c r="G610" s="48"/>
      <c r="H610" s="49"/>
      <c r="I610" s="50"/>
      <c r="J610" s="369" t="s">
        <v>2351</v>
      </c>
      <c r="K610" s="370"/>
      <c r="L610" s="371"/>
      <c r="M610" s="54"/>
      <c r="N610" s="54"/>
      <c r="O610" s="372" t="e">
        <f>O608+P608</f>
        <v>#REF!</v>
      </c>
      <c r="P610" s="373"/>
      <c r="Q610" s="56"/>
      <c r="R610" s="46"/>
      <c r="S610" s="46"/>
      <c r="T610" s="57"/>
      <c r="U610" s="16"/>
      <c r="V610" s="44"/>
    </row>
    <row r="611" spans="15:16" ht="12.75">
      <c r="O611" s="231"/>
      <c r="P611" s="231"/>
    </row>
    <row r="612" spans="1:27" s="16" customFormat="1" ht="12.75">
      <c r="A612" s="45">
        <v>2</v>
      </c>
      <c r="B612" s="46" t="s">
        <v>1897</v>
      </c>
      <c r="C612" s="47">
        <v>8443</v>
      </c>
      <c r="D612" s="46" t="s">
        <v>1405</v>
      </c>
      <c r="E612" s="46" t="s">
        <v>1898</v>
      </c>
      <c r="F612" s="46" t="s">
        <v>1899</v>
      </c>
      <c r="G612" s="46" t="s">
        <v>1624</v>
      </c>
      <c r="H612" s="50"/>
      <c r="I612" s="50">
        <v>31022</v>
      </c>
      <c r="J612" s="46">
        <v>6481</v>
      </c>
      <c r="K612" s="46"/>
      <c r="L612" s="46"/>
      <c r="M612" s="232"/>
      <c r="N612" s="233">
        <v>43315604</v>
      </c>
      <c r="O612" s="55">
        <f aca="true" t="shared" si="64" ref="O612:P614">M612/1936.27</f>
        <v>0</v>
      </c>
      <c r="P612" s="55">
        <f t="shared" si="64"/>
        <v>22370.642524028157</v>
      </c>
      <c r="Q612" s="110" t="s">
        <v>587</v>
      </c>
      <c r="R612" s="46" t="s">
        <v>1506</v>
      </c>
      <c r="S612" s="46"/>
      <c r="T612" s="57"/>
      <c r="W612" s="142"/>
      <c r="X612" s="142"/>
      <c r="Y612" s="142"/>
      <c r="Z612" s="142"/>
      <c r="AA612" s="167"/>
    </row>
    <row r="613" spans="1:27" s="16" customFormat="1" ht="12.75">
      <c r="A613" s="45">
        <v>2</v>
      </c>
      <c r="B613" s="46" t="s">
        <v>1900</v>
      </c>
      <c r="C613" s="47">
        <v>9101</v>
      </c>
      <c r="D613" s="46" t="s">
        <v>1405</v>
      </c>
      <c r="E613" s="46" t="s">
        <v>234</v>
      </c>
      <c r="F613" s="46" t="s">
        <v>1901</v>
      </c>
      <c r="G613" s="46" t="s">
        <v>1624</v>
      </c>
      <c r="H613" s="50" t="s">
        <v>1434</v>
      </c>
      <c r="I613" s="50">
        <v>31022</v>
      </c>
      <c r="J613" s="46">
        <v>6481</v>
      </c>
      <c r="K613" s="46"/>
      <c r="L613" s="46"/>
      <c r="M613" s="232"/>
      <c r="N613" s="233">
        <v>53213340</v>
      </c>
      <c r="O613" s="55">
        <f t="shared" si="64"/>
        <v>0</v>
      </c>
      <c r="P613" s="55">
        <f t="shared" si="64"/>
        <v>27482.396566594536</v>
      </c>
      <c r="Q613" s="110" t="s">
        <v>2519</v>
      </c>
      <c r="R613" s="46" t="s">
        <v>1506</v>
      </c>
      <c r="S613" s="46"/>
      <c r="T613" s="57"/>
      <c r="W613" s="142"/>
      <c r="X613" s="142"/>
      <c r="Y613" s="142"/>
      <c r="Z613" s="142"/>
      <c r="AA613" s="167"/>
    </row>
    <row r="614" spans="1:27" s="141" customFormat="1" ht="12.75">
      <c r="A614" s="45">
        <v>2</v>
      </c>
      <c r="B614" s="46" t="s">
        <v>1510</v>
      </c>
      <c r="C614" s="47">
        <v>6436</v>
      </c>
      <c r="D614" s="46" t="s">
        <v>1405</v>
      </c>
      <c r="E614" s="46" t="s">
        <v>1902</v>
      </c>
      <c r="F614" s="46" t="s">
        <v>1903</v>
      </c>
      <c r="G614" s="46" t="s">
        <v>1624</v>
      </c>
      <c r="H614" s="50" t="s">
        <v>1435</v>
      </c>
      <c r="I614" s="50">
        <v>30772</v>
      </c>
      <c r="J614" s="46">
        <v>2019</v>
      </c>
      <c r="K614" s="46"/>
      <c r="L614" s="46"/>
      <c r="M614" s="232"/>
      <c r="N614" s="233">
        <v>46627341</v>
      </c>
      <c r="O614" s="55">
        <f t="shared" si="64"/>
        <v>0</v>
      </c>
      <c r="P614" s="55">
        <f t="shared" si="64"/>
        <v>24081.011945648075</v>
      </c>
      <c r="Q614" s="110" t="s">
        <v>2519</v>
      </c>
      <c r="R614" s="46" t="s">
        <v>2629</v>
      </c>
      <c r="S614" s="46"/>
      <c r="T614" s="57"/>
      <c r="U614" s="16"/>
      <c r="W614" s="234"/>
      <c r="X614" s="234"/>
      <c r="Y614" s="234"/>
      <c r="Z614" s="234"/>
      <c r="AA614" s="235"/>
    </row>
    <row r="615" spans="1:27" s="16" customFormat="1" ht="12.75">
      <c r="A615" s="45">
        <v>2</v>
      </c>
      <c r="B615" s="46" t="s">
        <v>348</v>
      </c>
      <c r="C615" s="47">
        <v>7733</v>
      </c>
      <c r="D615" s="46" t="s">
        <v>1405</v>
      </c>
      <c r="E615" s="46" t="s">
        <v>349</v>
      </c>
      <c r="F615" s="46" t="s">
        <v>349</v>
      </c>
      <c r="G615" s="46" t="s">
        <v>1624</v>
      </c>
      <c r="H615" s="50"/>
      <c r="I615" s="50">
        <v>31022</v>
      </c>
      <c r="J615" s="46">
        <v>6481</v>
      </c>
      <c r="K615" s="46"/>
      <c r="L615" s="46"/>
      <c r="M615" s="232"/>
      <c r="N615" s="233">
        <v>54195172</v>
      </c>
      <c r="O615" s="55">
        <f>N615/1936.27</f>
        <v>27989.470476741364</v>
      </c>
      <c r="P615" s="55"/>
      <c r="Q615" s="110" t="s">
        <v>2519</v>
      </c>
      <c r="R615" s="46"/>
      <c r="S615" s="46"/>
      <c r="T615" s="57"/>
      <c r="U615" s="141"/>
      <c r="W615" s="142"/>
      <c r="X615" s="142"/>
      <c r="Y615" s="142"/>
      <c r="Z615" s="142"/>
      <c r="AA615" s="167"/>
    </row>
    <row r="616" spans="1:27" s="16" customFormat="1" ht="12.75">
      <c r="A616" s="45">
        <v>2</v>
      </c>
      <c r="B616" s="46" t="s">
        <v>350</v>
      </c>
      <c r="C616" s="47">
        <v>14971</v>
      </c>
      <c r="D616" s="46" t="s">
        <v>1405</v>
      </c>
      <c r="E616" s="46" t="s">
        <v>351</v>
      </c>
      <c r="F616" s="46" t="s">
        <v>351</v>
      </c>
      <c r="G616" s="46" t="s">
        <v>853</v>
      </c>
      <c r="H616" s="50"/>
      <c r="I616" s="50">
        <v>31022</v>
      </c>
      <c r="J616" s="46">
        <v>6481</v>
      </c>
      <c r="K616" s="46"/>
      <c r="L616" s="46"/>
      <c r="M616" s="232"/>
      <c r="N616" s="233">
        <v>26989477</v>
      </c>
      <c r="O616" s="55">
        <f>N616/1936.27</f>
        <v>13938.901599467017</v>
      </c>
      <c r="P616" s="55"/>
      <c r="Q616" s="110" t="s">
        <v>2519</v>
      </c>
      <c r="R616" s="46"/>
      <c r="S616" s="46"/>
      <c r="T616" s="57"/>
      <c r="W616" s="142"/>
      <c r="X616" s="142"/>
      <c r="Y616" s="142"/>
      <c r="Z616" s="142"/>
      <c r="AA616" s="167"/>
    </row>
    <row r="617" spans="1:27" s="16" customFormat="1" ht="12.75">
      <c r="A617" s="45">
        <v>2</v>
      </c>
      <c r="B617" s="46" t="s">
        <v>352</v>
      </c>
      <c r="C617" s="47">
        <v>12749</v>
      </c>
      <c r="D617" s="46" t="s">
        <v>1405</v>
      </c>
      <c r="E617" s="46" t="s">
        <v>353</v>
      </c>
      <c r="F617" s="46" t="s">
        <v>948</v>
      </c>
      <c r="G617" s="46" t="s">
        <v>1527</v>
      </c>
      <c r="H617" s="50"/>
      <c r="I617" s="50">
        <v>31022</v>
      </c>
      <c r="J617" s="46">
        <v>6481</v>
      </c>
      <c r="K617" s="46"/>
      <c r="L617" s="46"/>
      <c r="M617" s="232"/>
      <c r="N617" s="233">
        <v>10764000</v>
      </c>
      <c r="O617" s="55"/>
      <c r="P617" s="55">
        <f aca="true" t="shared" si="65" ref="P617:P624">N617/1936.27</f>
        <v>5559.142061799233</v>
      </c>
      <c r="Q617" s="110" t="s">
        <v>587</v>
      </c>
      <c r="R617" s="46" t="s">
        <v>1506</v>
      </c>
      <c r="S617" s="46"/>
      <c r="T617" s="57"/>
      <c r="W617" s="142"/>
      <c r="X617" s="142"/>
      <c r="Y617" s="142"/>
      <c r="Z617" s="142"/>
      <c r="AA617" s="167"/>
    </row>
    <row r="618" spans="1:27" s="16" customFormat="1" ht="12.75">
      <c r="A618" s="45">
        <v>2</v>
      </c>
      <c r="B618" s="46" t="s">
        <v>354</v>
      </c>
      <c r="C618" s="47">
        <v>13866</v>
      </c>
      <c r="D618" s="46" t="s">
        <v>1405</v>
      </c>
      <c r="E618" s="46" t="s">
        <v>355</v>
      </c>
      <c r="F618" s="46" t="s">
        <v>355</v>
      </c>
      <c r="G618" s="46" t="s">
        <v>2555</v>
      </c>
      <c r="H618" s="50"/>
      <c r="I618" s="50">
        <v>31022</v>
      </c>
      <c r="J618" s="46">
        <v>6481</v>
      </c>
      <c r="K618" s="46"/>
      <c r="L618" s="46"/>
      <c r="M618" s="232"/>
      <c r="N618" s="233">
        <v>33147743</v>
      </c>
      <c r="O618" s="55"/>
      <c r="P618" s="55">
        <f t="shared" si="65"/>
        <v>17119.380561595233</v>
      </c>
      <c r="Q618" s="110" t="s">
        <v>2519</v>
      </c>
      <c r="R618" s="46" t="s">
        <v>2629</v>
      </c>
      <c r="S618" s="46"/>
      <c r="T618" s="57"/>
      <c r="W618" s="142"/>
      <c r="X618" s="142"/>
      <c r="Y618" s="142"/>
      <c r="Z618" s="142"/>
      <c r="AA618" s="167"/>
    </row>
    <row r="619" spans="1:27" s="16" customFormat="1" ht="12.75">
      <c r="A619" s="45">
        <v>2</v>
      </c>
      <c r="B619" s="46" t="s">
        <v>356</v>
      </c>
      <c r="C619" s="47">
        <v>13191</v>
      </c>
      <c r="D619" s="46" t="s">
        <v>1405</v>
      </c>
      <c r="E619" s="46" t="s">
        <v>357</v>
      </c>
      <c r="F619" s="46" t="s">
        <v>357</v>
      </c>
      <c r="G619" s="46" t="s">
        <v>358</v>
      </c>
      <c r="H619" s="50"/>
      <c r="I619" s="50">
        <v>31022</v>
      </c>
      <c r="J619" s="46">
        <v>6481</v>
      </c>
      <c r="K619" s="46"/>
      <c r="L619" s="46"/>
      <c r="M619" s="232"/>
      <c r="N619" s="233">
        <v>31208435</v>
      </c>
      <c r="O619" s="61"/>
      <c r="P619" s="55">
        <f t="shared" si="65"/>
        <v>16117.811565535798</v>
      </c>
      <c r="Q619" s="110" t="s">
        <v>587</v>
      </c>
      <c r="R619" s="46" t="s">
        <v>2629</v>
      </c>
      <c r="S619" s="46"/>
      <c r="T619" s="57"/>
      <c r="W619" s="142"/>
      <c r="X619" s="142"/>
      <c r="Y619" s="142"/>
      <c r="Z619" s="142"/>
      <c r="AA619" s="167"/>
    </row>
    <row r="620" spans="1:27" s="16" customFormat="1" ht="12.75">
      <c r="A620" s="45">
        <v>2</v>
      </c>
      <c r="B620" s="46" t="s">
        <v>359</v>
      </c>
      <c r="C620" s="47">
        <v>17308</v>
      </c>
      <c r="D620" s="46" t="s">
        <v>1405</v>
      </c>
      <c r="E620" s="46" t="s">
        <v>360</v>
      </c>
      <c r="F620" s="46" t="s">
        <v>361</v>
      </c>
      <c r="G620" s="46" t="s">
        <v>1624</v>
      </c>
      <c r="H620" s="50"/>
      <c r="I620" s="50">
        <v>31022</v>
      </c>
      <c r="J620" s="46">
        <v>6481</v>
      </c>
      <c r="K620" s="46"/>
      <c r="L620" s="46"/>
      <c r="M620" s="232"/>
      <c r="N620" s="233">
        <v>23503877</v>
      </c>
      <c r="O620" s="55">
        <f>M620/1936.27</f>
        <v>0</v>
      </c>
      <c r="P620" s="55">
        <f t="shared" si="65"/>
        <v>12138.739432000702</v>
      </c>
      <c r="Q620" s="110" t="s">
        <v>2519</v>
      </c>
      <c r="R620" s="46" t="s">
        <v>2629</v>
      </c>
      <c r="S620" s="46"/>
      <c r="T620" s="57"/>
      <c r="W620" s="142"/>
      <c r="X620" s="142"/>
      <c r="Y620" s="142"/>
      <c r="Z620" s="142"/>
      <c r="AA620" s="167"/>
    </row>
    <row r="621" spans="1:27" s="16" customFormat="1" ht="12.75">
      <c r="A621" s="45">
        <v>2</v>
      </c>
      <c r="B621" s="46" t="s">
        <v>362</v>
      </c>
      <c r="C621" s="47"/>
      <c r="D621" s="46" t="s">
        <v>1405</v>
      </c>
      <c r="E621" s="46" t="s">
        <v>948</v>
      </c>
      <c r="F621" s="46" t="s">
        <v>948</v>
      </c>
      <c r="G621" s="46" t="s">
        <v>363</v>
      </c>
      <c r="H621" s="50"/>
      <c r="I621" s="50" t="s">
        <v>1783</v>
      </c>
      <c r="J621" s="46"/>
      <c r="K621" s="46"/>
      <c r="L621" s="46"/>
      <c r="M621" s="232"/>
      <c r="N621" s="233">
        <v>20959870</v>
      </c>
      <c r="O621" s="55">
        <f>M621/1936.27</f>
        <v>0</v>
      </c>
      <c r="P621" s="55">
        <f t="shared" si="65"/>
        <v>10824.869465518756</v>
      </c>
      <c r="Q621" s="110" t="s">
        <v>587</v>
      </c>
      <c r="R621" s="46" t="s">
        <v>1506</v>
      </c>
      <c r="S621" s="46"/>
      <c r="T621" s="57"/>
      <c r="W621" s="142"/>
      <c r="X621" s="142"/>
      <c r="Y621" s="142"/>
      <c r="Z621" s="142"/>
      <c r="AA621" s="167"/>
    </row>
    <row r="622" spans="1:27" s="16" customFormat="1" ht="12.75">
      <c r="A622" s="45">
        <v>2</v>
      </c>
      <c r="B622" s="46" t="s">
        <v>364</v>
      </c>
      <c r="C622" s="47"/>
      <c r="D622" s="46"/>
      <c r="E622" s="46" t="s">
        <v>365</v>
      </c>
      <c r="F622" s="46" t="s">
        <v>365</v>
      </c>
      <c r="G622" s="46" t="s">
        <v>2555</v>
      </c>
      <c r="H622" s="50"/>
      <c r="I622" s="50" t="s">
        <v>1783</v>
      </c>
      <c r="J622" s="46"/>
      <c r="K622" s="46"/>
      <c r="L622" s="46"/>
      <c r="M622" s="232"/>
      <c r="N622" s="233">
        <v>10143575</v>
      </c>
      <c r="O622" s="55">
        <f>M622/1936.27</f>
        <v>0</v>
      </c>
      <c r="P622" s="55">
        <f t="shared" si="65"/>
        <v>5238.719290181638</v>
      </c>
      <c r="Q622" s="110" t="s">
        <v>2519</v>
      </c>
      <c r="R622" s="46" t="s">
        <v>2629</v>
      </c>
      <c r="S622" s="46"/>
      <c r="T622" s="57"/>
      <c r="W622" s="142"/>
      <c r="X622" s="142"/>
      <c r="Y622" s="142"/>
      <c r="Z622" s="142"/>
      <c r="AA622" s="167"/>
    </row>
    <row r="623" spans="1:27" s="16" customFormat="1" ht="12.75">
      <c r="A623" s="45">
        <v>2</v>
      </c>
      <c r="B623" s="46" t="s">
        <v>1920</v>
      </c>
      <c r="C623" s="47"/>
      <c r="D623" s="46"/>
      <c r="E623" s="46" t="s">
        <v>2697</v>
      </c>
      <c r="F623" s="46" t="s">
        <v>948</v>
      </c>
      <c r="G623" s="46" t="s">
        <v>1624</v>
      </c>
      <c r="H623" s="50"/>
      <c r="I623" s="50" t="s">
        <v>1783</v>
      </c>
      <c r="J623" s="46"/>
      <c r="K623" s="46"/>
      <c r="L623" s="46"/>
      <c r="M623" s="232"/>
      <c r="N623" s="233">
        <v>32531200</v>
      </c>
      <c r="O623" s="55">
        <f>M623/1936.27</f>
        <v>0</v>
      </c>
      <c r="P623" s="55">
        <f t="shared" si="65"/>
        <v>16800.962675659903</v>
      </c>
      <c r="Q623" s="110" t="s">
        <v>587</v>
      </c>
      <c r="R623" s="46" t="s">
        <v>2629</v>
      </c>
      <c r="S623" s="46"/>
      <c r="T623" s="57"/>
      <c r="W623" s="142"/>
      <c r="X623" s="142"/>
      <c r="Y623" s="142"/>
      <c r="Z623" s="142"/>
      <c r="AA623" s="167"/>
    </row>
    <row r="624" spans="1:27" s="16" customFormat="1" ht="13.5" thickBot="1">
      <c r="A624" s="45">
        <v>2</v>
      </c>
      <c r="B624" s="46" t="s">
        <v>2698</v>
      </c>
      <c r="C624" s="47"/>
      <c r="D624" s="46"/>
      <c r="E624" s="46" t="s">
        <v>365</v>
      </c>
      <c r="F624" s="46" t="s">
        <v>365</v>
      </c>
      <c r="G624" s="46" t="s">
        <v>1624</v>
      </c>
      <c r="H624" s="50"/>
      <c r="I624" s="50" t="s">
        <v>1783</v>
      </c>
      <c r="J624" s="46"/>
      <c r="K624" s="46"/>
      <c r="L624" s="46"/>
      <c r="M624" s="232"/>
      <c r="N624" s="233">
        <v>16899500</v>
      </c>
      <c r="O624" s="236">
        <f>M624/1936.27</f>
        <v>0</v>
      </c>
      <c r="P624" s="236">
        <f t="shared" si="65"/>
        <v>8727.863366162777</v>
      </c>
      <c r="Q624" s="110" t="s">
        <v>2519</v>
      </c>
      <c r="R624" s="46" t="s">
        <v>2629</v>
      </c>
      <c r="S624" s="46"/>
      <c r="T624" s="57"/>
      <c r="W624" s="142"/>
      <c r="X624" s="142"/>
      <c r="Y624" s="142"/>
      <c r="Z624" s="142"/>
      <c r="AA624" s="167"/>
    </row>
    <row r="625" spans="1:26" s="192" customFormat="1" ht="13.5" thickTop="1">
      <c r="A625" s="45"/>
      <c r="B625" s="46"/>
      <c r="C625" s="237" t="s">
        <v>993</v>
      </c>
      <c r="D625" s="46"/>
      <c r="E625" s="46"/>
      <c r="F625" s="46"/>
      <c r="G625" s="46"/>
      <c r="H625" s="50"/>
      <c r="I625" s="50"/>
      <c r="J625" s="238" t="s">
        <v>537</v>
      </c>
      <c r="K625" s="16"/>
      <c r="L625" s="46"/>
      <c r="M625" s="239"/>
      <c r="N625" s="233"/>
      <c r="O625" s="240">
        <f>O612+O613+O614+O615+O616+O617+O618+O619+O620+O621+O622+O623+O624</f>
        <v>41928.37207620838</v>
      </c>
      <c r="P625" s="241">
        <f>SUM(P612:P624)</f>
        <v>166461.53945472479</v>
      </c>
      <c r="Q625" s="110"/>
      <c r="R625" s="46"/>
      <c r="S625" s="46"/>
      <c r="T625" s="57"/>
      <c r="U625" s="16"/>
      <c r="V625" s="16"/>
      <c r="W625" s="142"/>
      <c r="X625" s="142"/>
      <c r="Y625" s="142"/>
      <c r="Z625" s="142"/>
    </row>
    <row r="626" spans="15:16" ht="12.75">
      <c r="O626" s="231"/>
      <c r="P626" s="231"/>
    </row>
    <row r="627" spans="1:23" s="16" customFormat="1" ht="12.75">
      <c r="A627" s="45" t="s">
        <v>1462</v>
      </c>
      <c r="B627" s="46" t="s">
        <v>1507</v>
      </c>
      <c r="C627" s="47">
        <v>7688</v>
      </c>
      <c r="D627" s="46" t="s">
        <v>1405</v>
      </c>
      <c r="E627" s="46" t="s">
        <v>1463</v>
      </c>
      <c r="F627" s="46" t="s">
        <v>1464</v>
      </c>
      <c r="G627" s="46" t="s">
        <v>1624</v>
      </c>
      <c r="H627" s="50"/>
      <c r="I627" s="50">
        <v>30894</v>
      </c>
      <c r="J627" s="46">
        <v>4406</v>
      </c>
      <c r="K627" s="46"/>
      <c r="L627" s="46"/>
      <c r="M627" s="232"/>
      <c r="N627" s="233">
        <v>57222620</v>
      </c>
      <c r="O627" s="55"/>
      <c r="P627" s="55">
        <f>N627/1936.27</f>
        <v>29553.016882976033</v>
      </c>
      <c r="Q627" s="110"/>
      <c r="R627" s="46" t="s">
        <v>2193</v>
      </c>
      <c r="S627" s="46"/>
      <c r="T627" s="57"/>
      <c r="W627" s="167"/>
    </row>
    <row r="628" spans="1:23" s="16" customFormat="1" ht="12.75">
      <c r="A628" s="45"/>
      <c r="B628" s="46" t="s">
        <v>2192</v>
      </c>
      <c r="C628" s="47">
        <v>8219</v>
      </c>
      <c r="D628" s="46" t="s">
        <v>1405</v>
      </c>
      <c r="E628" s="46" t="s">
        <v>2502</v>
      </c>
      <c r="F628" s="46" t="s">
        <v>2502</v>
      </c>
      <c r="G628" s="46"/>
      <c r="H628" s="50"/>
      <c r="I628" s="50"/>
      <c r="J628" s="46"/>
      <c r="K628" s="46"/>
      <c r="L628" s="46"/>
      <c r="M628" s="232"/>
      <c r="N628" s="232"/>
      <c r="O628" s="61"/>
      <c r="P628" s="61"/>
      <c r="Q628" s="110" t="s">
        <v>2519</v>
      </c>
      <c r="R628" s="46"/>
      <c r="S628" s="46"/>
      <c r="T628" s="57"/>
      <c r="W628" s="167"/>
    </row>
    <row r="629" spans="1:23" s="16" customFormat="1" ht="12.75">
      <c r="A629" s="46" t="s">
        <v>1465</v>
      </c>
      <c r="B629" s="46" t="s">
        <v>1466</v>
      </c>
      <c r="C629" s="47">
        <v>12254</v>
      </c>
      <c r="D629" s="46" t="s">
        <v>1405</v>
      </c>
      <c r="E629" s="46" t="s">
        <v>2187</v>
      </c>
      <c r="F629" s="46" t="s">
        <v>1467</v>
      </c>
      <c r="G629" s="46" t="s">
        <v>2555</v>
      </c>
      <c r="H629" s="50"/>
      <c r="I629" s="50">
        <v>30894</v>
      </c>
      <c r="J629" s="46">
        <v>4406</v>
      </c>
      <c r="K629" s="46"/>
      <c r="L629" s="46"/>
      <c r="M629" s="232"/>
      <c r="N629" s="233">
        <v>35349925</v>
      </c>
      <c r="O629" s="55">
        <f>M629/1936.27</f>
        <v>0</v>
      </c>
      <c r="P629" s="55">
        <f>N629/1936.27</f>
        <v>18256.712648545916</v>
      </c>
      <c r="Q629" s="110" t="s">
        <v>2519</v>
      </c>
      <c r="R629" s="46" t="s">
        <v>2189</v>
      </c>
      <c r="S629" s="46"/>
      <c r="T629" s="57"/>
      <c r="W629" s="167"/>
    </row>
    <row r="630" spans="1:23" s="16" customFormat="1" ht="12.75">
      <c r="A630" s="46" t="s">
        <v>1465</v>
      </c>
      <c r="B630" s="46" t="s">
        <v>1469</v>
      </c>
      <c r="C630" s="47">
        <v>5807</v>
      </c>
      <c r="D630" s="46" t="s">
        <v>1405</v>
      </c>
      <c r="E630" s="46" t="s">
        <v>1468</v>
      </c>
      <c r="F630" s="46" t="s">
        <v>1470</v>
      </c>
      <c r="G630" s="46" t="s">
        <v>2555</v>
      </c>
      <c r="H630" s="50"/>
      <c r="I630" s="50">
        <v>30894</v>
      </c>
      <c r="J630" s="46">
        <v>4406</v>
      </c>
      <c r="K630" s="46"/>
      <c r="L630" s="46"/>
      <c r="M630" s="232"/>
      <c r="N630" s="233">
        <v>82709380</v>
      </c>
      <c r="O630" s="55">
        <f>M630/1936.27</f>
        <v>0</v>
      </c>
      <c r="P630" s="55">
        <f>N630/1936.27</f>
        <v>42715.82992041399</v>
      </c>
      <c r="Q630" s="110" t="s">
        <v>2519</v>
      </c>
      <c r="R630" s="46"/>
      <c r="S630" s="46"/>
      <c r="T630" s="57"/>
      <c r="W630" s="167"/>
    </row>
    <row r="631" spans="1:23" s="141" customFormat="1" ht="12.75">
      <c r="A631" s="46"/>
      <c r="B631" s="46" t="s">
        <v>2190</v>
      </c>
      <c r="C631" s="47">
        <v>21665</v>
      </c>
      <c r="D631" s="46" t="s">
        <v>1405</v>
      </c>
      <c r="E631" s="46" t="s">
        <v>2502</v>
      </c>
      <c r="F631" s="46" t="s">
        <v>2502</v>
      </c>
      <c r="G631" s="46"/>
      <c r="H631" s="50"/>
      <c r="I631" s="50"/>
      <c r="J631" s="46"/>
      <c r="K631" s="46"/>
      <c r="L631" s="46"/>
      <c r="M631" s="232"/>
      <c r="N631" s="233"/>
      <c r="O631" s="55"/>
      <c r="P631" s="55"/>
      <c r="Q631" s="110"/>
      <c r="R631" s="46"/>
      <c r="S631" s="46"/>
      <c r="T631" s="57"/>
      <c r="U631" s="16"/>
      <c r="W631" s="235"/>
    </row>
    <row r="632" spans="1:23" s="16" customFormat="1" ht="12.75">
      <c r="A632" s="46" t="s">
        <v>1465</v>
      </c>
      <c r="B632" s="46" t="s">
        <v>1471</v>
      </c>
      <c r="C632" s="47">
        <v>8532</v>
      </c>
      <c r="D632" s="46" t="s">
        <v>1405</v>
      </c>
      <c r="E632" s="46" t="s">
        <v>1472</v>
      </c>
      <c r="F632" s="46" t="s">
        <v>1473</v>
      </c>
      <c r="G632" s="46" t="s">
        <v>2555</v>
      </c>
      <c r="H632" s="50"/>
      <c r="I632" s="50">
        <v>30894</v>
      </c>
      <c r="J632" s="46">
        <v>4406</v>
      </c>
      <c r="K632" s="46"/>
      <c r="L632" s="46"/>
      <c r="M632" s="232"/>
      <c r="N632" s="233">
        <v>37990820</v>
      </c>
      <c r="O632" s="55">
        <f>M632/1936.27</f>
        <v>0</v>
      </c>
      <c r="P632" s="55">
        <f>N632/1936.27</f>
        <v>19620.621091066845</v>
      </c>
      <c r="Q632" s="110" t="s">
        <v>2519</v>
      </c>
      <c r="R632" s="46"/>
      <c r="S632" s="46"/>
      <c r="T632" s="57"/>
      <c r="U632" s="141"/>
      <c r="W632" s="242"/>
    </row>
    <row r="633" spans="1:23" s="16" customFormat="1" ht="12.75">
      <c r="A633" s="46" t="s">
        <v>1465</v>
      </c>
      <c r="B633" s="46" t="s">
        <v>1474</v>
      </c>
      <c r="C633" s="47">
        <v>4258</v>
      </c>
      <c r="D633" s="46" t="s">
        <v>1405</v>
      </c>
      <c r="E633" s="46" t="s">
        <v>1463</v>
      </c>
      <c r="F633" s="46" t="s">
        <v>1475</v>
      </c>
      <c r="G633" s="46" t="s">
        <v>2555</v>
      </c>
      <c r="H633" s="50"/>
      <c r="I633" s="50">
        <v>30894</v>
      </c>
      <c r="J633" s="46">
        <v>4406</v>
      </c>
      <c r="K633" s="46"/>
      <c r="L633" s="46"/>
      <c r="M633" s="232"/>
      <c r="N633" s="233">
        <v>72981415</v>
      </c>
      <c r="O633" s="55">
        <f>M633/1936.27</f>
        <v>0</v>
      </c>
      <c r="P633" s="55">
        <f>N633/1936.27</f>
        <v>37691.755282062935</v>
      </c>
      <c r="Q633" s="110" t="s">
        <v>2519</v>
      </c>
      <c r="R633" s="46"/>
      <c r="S633" s="46"/>
      <c r="T633" s="57"/>
      <c r="W633" s="167"/>
    </row>
    <row r="634" spans="1:23" s="16" customFormat="1" ht="12.75">
      <c r="A634" s="46"/>
      <c r="B634" s="46" t="s">
        <v>2191</v>
      </c>
      <c r="C634" s="47">
        <v>15531</v>
      </c>
      <c r="D634" s="46" t="s">
        <v>1405</v>
      </c>
      <c r="E634" s="46" t="s">
        <v>2502</v>
      </c>
      <c r="F634" s="46" t="s">
        <v>2502</v>
      </c>
      <c r="G634" s="46"/>
      <c r="H634" s="50"/>
      <c r="I634" s="50"/>
      <c r="J634" s="46"/>
      <c r="K634" s="46"/>
      <c r="L634" s="46"/>
      <c r="M634" s="232"/>
      <c r="N634" s="233"/>
      <c r="O634" s="55"/>
      <c r="P634" s="55"/>
      <c r="Q634" s="110"/>
      <c r="R634" s="46"/>
      <c r="S634" s="46"/>
      <c r="T634" s="57"/>
      <c r="W634" s="167"/>
    </row>
    <row r="635" spans="1:23" s="16" customFormat="1" ht="12.75">
      <c r="A635" s="46" t="s">
        <v>1465</v>
      </c>
      <c r="B635" s="46" t="s">
        <v>1479</v>
      </c>
      <c r="C635" s="47"/>
      <c r="D635" s="46"/>
      <c r="E635" s="46"/>
      <c r="F635" s="46"/>
      <c r="G635" s="46"/>
      <c r="H635" s="50"/>
      <c r="I635" s="50" t="s">
        <v>1783</v>
      </c>
      <c r="J635" s="46"/>
      <c r="K635" s="46"/>
      <c r="L635" s="46"/>
      <c r="M635" s="232"/>
      <c r="N635" s="233">
        <v>9897664</v>
      </c>
      <c r="O635" s="55">
        <f>M635/1936.27</f>
        <v>0</v>
      </c>
      <c r="P635" s="55">
        <f>N635/1936.27</f>
        <v>5111.716857669643</v>
      </c>
      <c r="Q635" s="110" t="s">
        <v>587</v>
      </c>
      <c r="R635" s="46" t="s">
        <v>1506</v>
      </c>
      <c r="S635" s="46"/>
      <c r="T635" s="57"/>
      <c r="W635" s="167"/>
    </row>
    <row r="636" spans="1:23" s="16" customFormat="1" ht="12.75">
      <c r="A636" s="46" t="s">
        <v>1477</v>
      </c>
      <c r="B636" s="46" t="s">
        <v>1476</v>
      </c>
      <c r="C636" s="47">
        <v>12588</v>
      </c>
      <c r="D636" s="46" t="s">
        <v>1405</v>
      </c>
      <c r="E636" s="46" t="s">
        <v>1463</v>
      </c>
      <c r="F636" s="46" t="s">
        <v>1480</v>
      </c>
      <c r="G636" s="46" t="s">
        <v>2555</v>
      </c>
      <c r="H636" s="50"/>
      <c r="I636" s="50">
        <v>31022</v>
      </c>
      <c r="J636" s="46">
        <v>6482</v>
      </c>
      <c r="K636" s="46"/>
      <c r="L636" s="46"/>
      <c r="M636" s="232"/>
      <c r="N636" s="233">
        <v>51612000</v>
      </c>
      <c r="O636" s="55">
        <f>M636/1936.27</f>
        <v>0</v>
      </c>
      <c r="P636" s="55">
        <f>N636/1936.27</f>
        <v>26655.373475806577</v>
      </c>
      <c r="Q636" s="110" t="s">
        <v>2519</v>
      </c>
      <c r="R636" s="46" t="s">
        <v>1506</v>
      </c>
      <c r="S636" s="46"/>
      <c r="T636" s="57"/>
      <c r="W636" s="167"/>
    </row>
    <row r="637" spans="1:23" s="16" customFormat="1" ht="13.5" thickBot="1">
      <c r="A637" s="46" t="s">
        <v>1477</v>
      </c>
      <c r="B637" s="46" t="s">
        <v>1478</v>
      </c>
      <c r="C637" s="47">
        <v>9152</v>
      </c>
      <c r="D637" s="46" t="s">
        <v>2723</v>
      </c>
      <c r="E637" s="46" t="s">
        <v>1463</v>
      </c>
      <c r="F637" s="46" t="s">
        <v>1481</v>
      </c>
      <c r="G637" s="46" t="s">
        <v>2555</v>
      </c>
      <c r="H637" s="50"/>
      <c r="I637" s="50">
        <v>30772</v>
      </c>
      <c r="J637" s="46">
        <v>2021</v>
      </c>
      <c r="K637" s="46"/>
      <c r="L637" s="46"/>
      <c r="M637" s="232"/>
      <c r="N637" s="233">
        <v>44049600</v>
      </c>
      <c r="O637" s="63">
        <f>SUM(O629:O636)</f>
        <v>0</v>
      </c>
      <c r="P637" s="243">
        <f>N637/1936.27</f>
        <v>22749.719822132243</v>
      </c>
      <c r="Q637" s="110" t="s">
        <v>2519</v>
      </c>
      <c r="R637" s="46"/>
      <c r="S637" s="46"/>
      <c r="T637" s="57"/>
      <c r="W637" s="167"/>
    </row>
    <row r="638" spans="1:23" s="16" customFormat="1" ht="14.25" thickBot="1" thickTop="1">
      <c r="A638" s="46"/>
      <c r="B638" s="46"/>
      <c r="C638" s="237" t="s">
        <v>760</v>
      </c>
      <c r="D638" s="46"/>
      <c r="E638" s="46"/>
      <c r="F638" s="46"/>
      <c r="G638" s="46"/>
      <c r="H638" s="50"/>
      <c r="I638" s="50"/>
      <c r="J638" s="46"/>
      <c r="K638" s="239" t="s">
        <v>2226</v>
      </c>
      <c r="L638" s="46"/>
      <c r="M638" s="239"/>
      <c r="N638" s="232"/>
      <c r="O638" s="109"/>
      <c r="P638" s="243">
        <f>SUM(P630:P637)</f>
        <v>154545.01644915223</v>
      </c>
      <c r="Q638" s="110"/>
      <c r="R638" s="46"/>
      <c r="S638" s="46"/>
      <c r="T638" s="57"/>
      <c r="W638" s="167"/>
    </row>
    <row r="639" spans="15:16" ht="13.5" thickTop="1">
      <c r="O639" s="231"/>
      <c r="P639" s="231"/>
    </row>
    <row r="640" spans="1:22" s="65" customFormat="1" ht="12.75">
      <c r="A640" s="45">
        <v>56</v>
      </c>
      <c r="B640" s="46" t="s">
        <v>453</v>
      </c>
      <c r="C640" s="47" t="s">
        <v>1002</v>
      </c>
      <c r="D640" s="45" t="s">
        <v>473</v>
      </c>
      <c r="E640" s="48" t="s">
        <v>1879</v>
      </c>
      <c r="F640" s="48" t="s">
        <v>1879</v>
      </c>
      <c r="G640" s="48" t="s">
        <v>1909</v>
      </c>
      <c r="H640" s="49" t="s">
        <v>1746</v>
      </c>
      <c r="I640" s="50">
        <v>30894</v>
      </c>
      <c r="J640" s="51"/>
      <c r="K640" s="52" t="s">
        <v>164</v>
      </c>
      <c r="L640" s="46"/>
      <c r="M640" s="54">
        <v>64202578</v>
      </c>
      <c r="N640" s="54">
        <v>14156730</v>
      </c>
      <c r="O640" s="55">
        <f aca="true" t="shared" si="66" ref="O640:P643">M640/1936.27</f>
        <v>33157.864347430885</v>
      </c>
      <c r="P640" s="55">
        <f t="shared" si="66"/>
        <v>7311.340877047106</v>
      </c>
      <c r="Q640" s="56" t="s">
        <v>2577</v>
      </c>
      <c r="R640" s="46" t="s">
        <v>1157</v>
      </c>
      <c r="S640" s="46" t="s">
        <v>282</v>
      </c>
      <c r="T640" s="57"/>
      <c r="U640" s="16"/>
      <c r="V640" s="16"/>
    </row>
    <row r="641" spans="1:22" s="65" customFormat="1" ht="12.75">
      <c r="A641" s="45">
        <v>56</v>
      </c>
      <c r="B641" s="46" t="s">
        <v>492</v>
      </c>
      <c r="C641" s="47" t="s">
        <v>1001</v>
      </c>
      <c r="D641" s="45" t="s">
        <v>1405</v>
      </c>
      <c r="E641" s="48" t="s">
        <v>1878</v>
      </c>
      <c r="F641" s="48" t="s">
        <v>1878</v>
      </c>
      <c r="G641" s="48" t="s">
        <v>1158</v>
      </c>
      <c r="H641" s="49"/>
      <c r="I641" s="50">
        <v>30770</v>
      </c>
      <c r="J641" s="51">
        <v>1875</v>
      </c>
      <c r="K641" s="52" t="s">
        <v>164</v>
      </c>
      <c r="L641" s="46"/>
      <c r="M641" s="54"/>
      <c r="N641" s="54"/>
      <c r="O641" s="55">
        <f t="shared" si="66"/>
        <v>0</v>
      </c>
      <c r="P641" s="55">
        <f t="shared" si="66"/>
        <v>0</v>
      </c>
      <c r="Q641" s="56" t="s">
        <v>2519</v>
      </c>
      <c r="R641" s="46" t="s">
        <v>5</v>
      </c>
      <c r="S641" s="46"/>
      <c r="T641" s="57"/>
      <c r="U641" s="16"/>
      <c r="V641" s="16"/>
    </row>
    <row r="642" spans="1:22" s="65" customFormat="1" ht="12.75">
      <c r="A642" s="45"/>
      <c r="B642" s="46" t="s">
        <v>2000</v>
      </c>
      <c r="C642" s="47" t="s">
        <v>2001</v>
      </c>
      <c r="D642" s="45" t="s">
        <v>1405</v>
      </c>
      <c r="E642" s="46" t="s">
        <v>2002</v>
      </c>
      <c r="F642" s="48" t="s">
        <v>1056</v>
      </c>
      <c r="G642" s="48" t="s">
        <v>2555</v>
      </c>
      <c r="H642" s="49"/>
      <c r="I642" s="49" t="s">
        <v>418</v>
      </c>
      <c r="J642" s="51">
        <v>1875</v>
      </c>
      <c r="K642" s="52" t="s">
        <v>164</v>
      </c>
      <c r="L642" s="46"/>
      <c r="M642" s="54"/>
      <c r="N642" s="54">
        <v>28982705</v>
      </c>
      <c r="O642" s="55">
        <f t="shared" si="66"/>
        <v>0</v>
      </c>
      <c r="P642" s="55">
        <f t="shared" si="66"/>
        <v>14968.317951525356</v>
      </c>
      <c r="Q642" s="56"/>
      <c r="R642" s="46" t="s">
        <v>2003</v>
      </c>
      <c r="S642" s="46"/>
      <c r="T642" s="57"/>
      <c r="U642" s="16"/>
      <c r="V642" s="16"/>
    </row>
    <row r="643" spans="1:22" s="65" customFormat="1" ht="12.75">
      <c r="A643" s="45">
        <v>56</v>
      </c>
      <c r="B643" s="46" t="s">
        <v>165</v>
      </c>
      <c r="C643" s="47" t="s">
        <v>885</v>
      </c>
      <c r="D643" s="45" t="s">
        <v>1405</v>
      </c>
      <c r="E643" s="46" t="s">
        <v>886</v>
      </c>
      <c r="F643" s="48" t="s">
        <v>166</v>
      </c>
      <c r="G643" s="48" t="s">
        <v>889</v>
      </c>
      <c r="H643" s="49"/>
      <c r="I643" s="49" t="s">
        <v>1525</v>
      </c>
      <c r="J643" s="51">
        <v>4407</v>
      </c>
      <c r="K643" s="52" t="s">
        <v>164</v>
      </c>
      <c r="L643" s="46"/>
      <c r="M643" s="54"/>
      <c r="N643" s="54">
        <v>18381180</v>
      </c>
      <c r="O643" s="55">
        <f t="shared" si="66"/>
        <v>0</v>
      </c>
      <c r="P643" s="55">
        <f t="shared" si="66"/>
        <v>9493.087224405688</v>
      </c>
      <c r="Q643" s="56" t="s">
        <v>587</v>
      </c>
      <c r="R643" s="46" t="s">
        <v>167</v>
      </c>
      <c r="S643" s="46"/>
      <c r="T643" s="57"/>
      <c r="U643" s="16"/>
      <c r="V643" s="16"/>
    </row>
    <row r="644" spans="1:22" s="65" customFormat="1" ht="12.75">
      <c r="A644" s="45">
        <v>56</v>
      </c>
      <c r="B644" s="46" t="s">
        <v>493</v>
      </c>
      <c r="C644" s="47" t="s">
        <v>1003</v>
      </c>
      <c r="D644" s="45" t="s">
        <v>1405</v>
      </c>
      <c r="E644" s="48" t="s">
        <v>168</v>
      </c>
      <c r="F644" s="48" t="s">
        <v>1880</v>
      </c>
      <c r="G644" s="48" t="s">
        <v>2555</v>
      </c>
      <c r="H644" s="49"/>
      <c r="I644" s="50">
        <v>30761</v>
      </c>
      <c r="J644" s="51">
        <v>1417</v>
      </c>
      <c r="K644" s="52" t="s">
        <v>164</v>
      </c>
      <c r="L644" s="46"/>
      <c r="M644" s="54"/>
      <c r="N644" s="54">
        <v>16050644</v>
      </c>
      <c r="O644" s="55">
        <f>N644/1936.27</f>
        <v>8289.465828629272</v>
      </c>
      <c r="P644" s="55"/>
      <c r="Q644" s="60" t="s">
        <v>2519</v>
      </c>
      <c r="R644" s="46" t="s">
        <v>236</v>
      </c>
      <c r="S644" s="46"/>
      <c r="T644" s="57"/>
      <c r="U644" s="16"/>
      <c r="V644" s="16"/>
    </row>
    <row r="645" spans="1:22" s="65" customFormat="1" ht="13.5" thickBot="1">
      <c r="A645" s="45"/>
      <c r="B645" s="46" t="s">
        <v>218</v>
      </c>
      <c r="C645" s="47" t="s">
        <v>291</v>
      </c>
      <c r="D645" s="45" t="s">
        <v>897</v>
      </c>
      <c r="E645" s="46" t="s">
        <v>292</v>
      </c>
      <c r="F645" s="48" t="s">
        <v>309</v>
      </c>
      <c r="G645" s="48" t="s">
        <v>2555</v>
      </c>
      <c r="H645" s="49"/>
      <c r="I645" s="50"/>
      <c r="J645" s="51"/>
      <c r="K645" s="52"/>
      <c r="L645" s="46"/>
      <c r="M645" s="54"/>
      <c r="N645" s="54"/>
      <c r="O645" s="63">
        <f>M645/1936.27</f>
        <v>0</v>
      </c>
      <c r="P645" s="63">
        <f>N645/1936.27</f>
        <v>0</v>
      </c>
      <c r="Q645" s="60"/>
      <c r="R645" s="46" t="s">
        <v>219</v>
      </c>
      <c r="S645" s="46" t="s">
        <v>2520</v>
      </c>
      <c r="T645" s="57"/>
      <c r="U645" s="16"/>
      <c r="V645" s="16"/>
    </row>
    <row r="646" spans="1:22" s="65" customFormat="1" ht="13.5" thickTop="1">
      <c r="A646" s="45"/>
      <c r="B646" s="46"/>
      <c r="C646" s="47"/>
      <c r="D646" s="45"/>
      <c r="E646" s="46"/>
      <c r="F646" s="48"/>
      <c r="G646" s="48"/>
      <c r="H646" s="49"/>
      <c r="I646" s="50"/>
      <c r="J646" s="366" t="s">
        <v>2350</v>
      </c>
      <c r="K646" s="367"/>
      <c r="L646" s="368"/>
      <c r="M646" s="54"/>
      <c r="N646" s="54"/>
      <c r="O646" s="109">
        <f>SUM(O640:O645)</f>
        <v>41447.33017606016</v>
      </c>
      <c r="P646" s="109">
        <f>SUM(P640:P645)</f>
        <v>31772.74605297815</v>
      </c>
      <c r="Q646" s="56"/>
      <c r="R646" s="46"/>
      <c r="S646" s="46"/>
      <c r="T646" s="57"/>
      <c r="U646" s="16"/>
      <c r="V646" s="16"/>
    </row>
    <row r="647" spans="1:22" ht="12.75">
      <c r="A647" s="45"/>
      <c r="B647" s="46"/>
      <c r="C647" s="47"/>
      <c r="D647" s="45"/>
      <c r="E647" s="46"/>
      <c r="F647" s="48"/>
      <c r="G647" s="48"/>
      <c r="H647" s="49"/>
      <c r="I647" s="50"/>
      <c r="J647" s="366"/>
      <c r="K647" s="367"/>
      <c r="L647" s="368"/>
      <c r="M647" s="54"/>
      <c r="N647" s="54"/>
      <c r="O647" s="55"/>
      <c r="P647" s="55"/>
      <c r="Q647" s="56"/>
      <c r="R647" s="46"/>
      <c r="S647" s="46"/>
      <c r="T647" s="57"/>
      <c r="U647" s="16"/>
      <c r="V647" s="141"/>
    </row>
    <row r="648" spans="1:22" s="65" customFormat="1" ht="12.75">
      <c r="A648" s="45"/>
      <c r="B648" s="110"/>
      <c r="C648" s="111" t="s">
        <v>760</v>
      </c>
      <c r="D648" s="140"/>
      <c r="E648" s="46"/>
      <c r="F648" s="48"/>
      <c r="G648" s="48"/>
      <c r="H648" s="49"/>
      <c r="I648" s="50"/>
      <c r="J648" s="369" t="s">
        <v>110</v>
      </c>
      <c r="K648" s="370"/>
      <c r="L648" s="371"/>
      <c r="M648" s="54"/>
      <c r="N648" s="54"/>
      <c r="O648" s="372">
        <f>O646+P646</f>
        <v>73220.07622903831</v>
      </c>
      <c r="P648" s="373"/>
      <c r="Q648" s="56"/>
      <c r="R648" s="46"/>
      <c r="S648" s="46"/>
      <c r="T648" s="57"/>
      <c r="U648" s="141"/>
      <c r="V648" s="16"/>
    </row>
    <row r="649" spans="15:16" ht="12.75">
      <c r="O649" s="223"/>
      <c r="P649" s="223"/>
    </row>
    <row r="650" spans="1:163" s="16" customFormat="1" ht="12.75">
      <c r="A650" s="45">
        <v>18</v>
      </c>
      <c r="B650" s="46" t="s">
        <v>2250</v>
      </c>
      <c r="C650" s="47">
        <v>18270</v>
      </c>
      <c r="D650" s="46" t="s">
        <v>897</v>
      </c>
      <c r="E650" s="46" t="s">
        <v>2251</v>
      </c>
      <c r="F650" s="46" t="s">
        <v>2252</v>
      </c>
      <c r="G650" s="46" t="s">
        <v>2555</v>
      </c>
      <c r="H650" s="50"/>
      <c r="I650" s="50">
        <v>30772</v>
      </c>
      <c r="J650" s="46">
        <v>2010</v>
      </c>
      <c r="K650" s="46"/>
      <c r="L650" s="46"/>
      <c r="M650" s="232"/>
      <c r="N650" s="233">
        <v>136055875</v>
      </c>
      <c r="O650" s="55"/>
      <c r="P650" s="55">
        <f>N650/1936.27</f>
        <v>70266.99530540679</v>
      </c>
      <c r="Q650" s="110" t="s">
        <v>2519</v>
      </c>
      <c r="R650" s="46" t="s">
        <v>1506</v>
      </c>
      <c r="S650" s="46"/>
      <c r="T650" s="57"/>
      <c r="U650" s="133"/>
      <c r="V650" s="133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  <c r="AK650" s="171"/>
      <c r="AL650" s="171"/>
      <c r="AM650" s="171"/>
      <c r="AN650" s="171"/>
      <c r="AO650" s="171"/>
      <c r="AP650" s="171"/>
      <c r="AQ650" s="171"/>
      <c r="AR650" s="171"/>
      <c r="AS650" s="171"/>
      <c r="AT650" s="171"/>
      <c r="AU650" s="171"/>
      <c r="AV650" s="171"/>
      <c r="AW650" s="171"/>
      <c r="AX650" s="171"/>
      <c r="AY650" s="171"/>
      <c r="AZ650" s="171"/>
      <c r="BA650" s="171"/>
      <c r="BB650" s="171"/>
      <c r="BC650" s="171"/>
      <c r="BD650" s="171"/>
      <c r="BE650" s="171"/>
      <c r="BF650" s="171"/>
      <c r="BG650" s="171"/>
      <c r="BH650" s="171"/>
      <c r="BI650" s="171"/>
      <c r="BJ650" s="171"/>
      <c r="BK650" s="171"/>
      <c r="BL650" s="171"/>
      <c r="BM650" s="171"/>
      <c r="BN650" s="171"/>
      <c r="BO650" s="171"/>
      <c r="BP650" s="171"/>
      <c r="BQ650" s="171"/>
      <c r="BR650" s="171"/>
      <c r="BS650" s="171"/>
      <c r="BT650" s="171"/>
      <c r="BU650" s="171"/>
      <c r="BV650" s="171"/>
      <c r="BW650" s="171"/>
      <c r="BX650" s="171"/>
      <c r="BY650" s="171"/>
      <c r="BZ650" s="171"/>
      <c r="CA650" s="171"/>
      <c r="CB650" s="171"/>
      <c r="CC650" s="171"/>
      <c r="CD650" s="171"/>
      <c r="CE650" s="171"/>
      <c r="CF650" s="171"/>
      <c r="CG650" s="171"/>
      <c r="CH650" s="171"/>
      <c r="CI650" s="171"/>
      <c r="CJ650" s="171"/>
      <c r="CK650" s="171"/>
      <c r="CL650" s="171"/>
      <c r="CM650" s="171"/>
      <c r="CN650" s="171"/>
      <c r="CO650" s="171"/>
      <c r="CP650" s="171"/>
      <c r="CQ650" s="171"/>
      <c r="CR650" s="171"/>
      <c r="CS650" s="171"/>
      <c r="CT650" s="171"/>
      <c r="CU650" s="171"/>
      <c r="CV650" s="171"/>
      <c r="CW650" s="171"/>
      <c r="CX650" s="171"/>
      <c r="CY650" s="171"/>
      <c r="CZ650" s="171"/>
      <c r="DA650" s="171"/>
      <c r="DB650" s="171"/>
      <c r="DC650" s="171"/>
      <c r="DD650" s="171"/>
      <c r="DE650" s="171"/>
      <c r="DF650" s="171"/>
      <c r="DG650" s="171"/>
      <c r="DH650" s="171"/>
      <c r="DI650" s="171"/>
      <c r="DJ650" s="171"/>
      <c r="DK650" s="171"/>
      <c r="DL650" s="171"/>
      <c r="DM650" s="171"/>
      <c r="DN650" s="171"/>
      <c r="DO650" s="171"/>
      <c r="DP650" s="171"/>
      <c r="DQ650" s="171"/>
      <c r="DR650" s="171"/>
      <c r="DS650" s="171"/>
      <c r="DT650" s="171"/>
      <c r="DU650" s="171"/>
      <c r="DV650" s="171"/>
      <c r="DW650" s="171"/>
      <c r="DX650" s="171"/>
      <c r="DY650" s="171"/>
      <c r="DZ650" s="171"/>
      <c r="EA650" s="171"/>
      <c r="EB650" s="171"/>
      <c r="EC650" s="171"/>
      <c r="ED650" s="171"/>
      <c r="EE650" s="171"/>
      <c r="EF650" s="171"/>
      <c r="EG650" s="171"/>
      <c r="EH650" s="171"/>
      <c r="EI650" s="171"/>
      <c r="EJ650" s="171"/>
      <c r="EK650" s="171"/>
      <c r="EL650" s="171"/>
      <c r="EM650" s="171"/>
      <c r="EN650" s="171"/>
      <c r="EO650" s="171"/>
      <c r="EP650" s="171"/>
      <c r="EQ650" s="171"/>
      <c r="ER650" s="171"/>
      <c r="ES650" s="171"/>
      <c r="ET650" s="171"/>
      <c r="EU650" s="171"/>
      <c r="EV650" s="171"/>
      <c r="EW650" s="171"/>
      <c r="EX650" s="171"/>
      <c r="EY650" s="171"/>
      <c r="EZ650" s="171"/>
      <c r="FA650" s="171"/>
      <c r="FB650" s="171"/>
      <c r="FC650" s="171"/>
      <c r="FD650" s="171"/>
      <c r="FE650" s="171"/>
      <c r="FF650" s="171"/>
      <c r="FG650" s="167"/>
    </row>
    <row r="651" spans="1:163" s="16" customFormat="1" ht="12.75">
      <c r="A651" s="45">
        <v>18</v>
      </c>
      <c r="B651" s="46" t="s">
        <v>2253</v>
      </c>
      <c r="C651" s="47">
        <v>11929</v>
      </c>
      <c r="D651" s="46" t="s">
        <v>1405</v>
      </c>
      <c r="E651" s="46" t="s">
        <v>2254</v>
      </c>
      <c r="F651" s="46" t="s">
        <v>859</v>
      </c>
      <c r="G651" s="46" t="s">
        <v>2555</v>
      </c>
      <c r="H651" s="50"/>
      <c r="I651" s="50">
        <v>30894</v>
      </c>
      <c r="J651" s="46">
        <v>4403</v>
      </c>
      <c r="K651" s="46"/>
      <c r="L651" s="46"/>
      <c r="M651" s="232"/>
      <c r="N651" s="233">
        <v>32713440</v>
      </c>
      <c r="O651" s="55"/>
      <c r="P651" s="55">
        <f>N651/1936.27</f>
        <v>16895.08178094997</v>
      </c>
      <c r="Q651" s="110" t="s">
        <v>2519</v>
      </c>
      <c r="R651" s="46" t="s">
        <v>1506</v>
      </c>
      <c r="S651" s="46"/>
      <c r="T651" s="57"/>
      <c r="U651" s="133"/>
      <c r="V651" s="133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  <c r="AK651" s="171"/>
      <c r="AL651" s="171"/>
      <c r="AM651" s="171"/>
      <c r="AN651" s="171"/>
      <c r="AO651" s="171"/>
      <c r="AP651" s="171"/>
      <c r="AQ651" s="171"/>
      <c r="AR651" s="171"/>
      <c r="AS651" s="171"/>
      <c r="AT651" s="171"/>
      <c r="AU651" s="171"/>
      <c r="AV651" s="171"/>
      <c r="AW651" s="171"/>
      <c r="AX651" s="171"/>
      <c r="AY651" s="171"/>
      <c r="AZ651" s="171"/>
      <c r="BA651" s="171"/>
      <c r="BB651" s="171"/>
      <c r="BC651" s="171"/>
      <c r="BD651" s="171"/>
      <c r="BE651" s="171"/>
      <c r="BF651" s="171"/>
      <c r="BG651" s="171"/>
      <c r="BH651" s="171"/>
      <c r="BI651" s="171"/>
      <c r="BJ651" s="171"/>
      <c r="BK651" s="171"/>
      <c r="BL651" s="171"/>
      <c r="BM651" s="171"/>
      <c r="BN651" s="171"/>
      <c r="BO651" s="171"/>
      <c r="BP651" s="171"/>
      <c r="BQ651" s="171"/>
      <c r="BR651" s="171"/>
      <c r="BS651" s="171"/>
      <c r="BT651" s="171"/>
      <c r="BU651" s="171"/>
      <c r="BV651" s="171"/>
      <c r="BW651" s="171"/>
      <c r="BX651" s="171"/>
      <c r="BY651" s="171"/>
      <c r="BZ651" s="171"/>
      <c r="CA651" s="171"/>
      <c r="CB651" s="171"/>
      <c r="CC651" s="171"/>
      <c r="CD651" s="171"/>
      <c r="CE651" s="171"/>
      <c r="CF651" s="171"/>
      <c r="CG651" s="171"/>
      <c r="CH651" s="171"/>
      <c r="CI651" s="171"/>
      <c r="CJ651" s="171"/>
      <c r="CK651" s="171"/>
      <c r="CL651" s="171"/>
      <c r="CM651" s="171"/>
      <c r="CN651" s="171"/>
      <c r="CO651" s="171"/>
      <c r="CP651" s="171"/>
      <c r="CQ651" s="171"/>
      <c r="CR651" s="171"/>
      <c r="CS651" s="171"/>
      <c r="CT651" s="171"/>
      <c r="CU651" s="171"/>
      <c r="CV651" s="171"/>
      <c r="CW651" s="171"/>
      <c r="CX651" s="171"/>
      <c r="CY651" s="171"/>
      <c r="CZ651" s="171"/>
      <c r="DA651" s="171"/>
      <c r="DB651" s="171"/>
      <c r="DC651" s="171"/>
      <c r="DD651" s="171"/>
      <c r="DE651" s="171"/>
      <c r="DF651" s="171"/>
      <c r="DG651" s="171"/>
      <c r="DH651" s="171"/>
      <c r="DI651" s="171"/>
      <c r="DJ651" s="171"/>
      <c r="DK651" s="171"/>
      <c r="DL651" s="171"/>
      <c r="DM651" s="171"/>
      <c r="DN651" s="171"/>
      <c r="DO651" s="171"/>
      <c r="DP651" s="171"/>
      <c r="DQ651" s="171"/>
      <c r="DR651" s="171"/>
      <c r="DS651" s="171"/>
      <c r="DT651" s="171"/>
      <c r="DU651" s="171"/>
      <c r="DV651" s="171"/>
      <c r="DW651" s="171"/>
      <c r="DX651" s="171"/>
      <c r="DY651" s="171"/>
      <c r="DZ651" s="171"/>
      <c r="EA651" s="171"/>
      <c r="EB651" s="171"/>
      <c r="EC651" s="171"/>
      <c r="ED651" s="171"/>
      <c r="EE651" s="171"/>
      <c r="EF651" s="171"/>
      <c r="EG651" s="171"/>
      <c r="EH651" s="171"/>
      <c r="EI651" s="171"/>
      <c r="EJ651" s="171"/>
      <c r="EK651" s="171"/>
      <c r="EL651" s="171"/>
      <c r="EM651" s="171"/>
      <c r="EN651" s="171"/>
      <c r="EO651" s="171"/>
      <c r="EP651" s="171"/>
      <c r="EQ651" s="171"/>
      <c r="ER651" s="171"/>
      <c r="ES651" s="171"/>
      <c r="ET651" s="171"/>
      <c r="EU651" s="171"/>
      <c r="EV651" s="171"/>
      <c r="EW651" s="171"/>
      <c r="EX651" s="171"/>
      <c r="EY651" s="171"/>
      <c r="EZ651" s="171"/>
      <c r="FA651" s="171"/>
      <c r="FB651" s="171"/>
      <c r="FC651" s="171"/>
      <c r="FD651" s="171"/>
      <c r="FE651" s="171"/>
      <c r="FF651" s="171"/>
      <c r="FG651" s="167"/>
    </row>
    <row r="652" spans="1:163" s="16" customFormat="1" ht="12.75">
      <c r="A652" s="45">
        <v>18</v>
      </c>
      <c r="B652" s="46" t="s">
        <v>860</v>
      </c>
      <c r="C652" s="47">
        <v>3032</v>
      </c>
      <c r="D652" s="46" t="s">
        <v>861</v>
      </c>
      <c r="E652" s="46" t="s">
        <v>862</v>
      </c>
      <c r="F652" s="46" t="s">
        <v>863</v>
      </c>
      <c r="G652" s="46" t="s">
        <v>2555</v>
      </c>
      <c r="H652" s="50"/>
      <c r="I652" s="50">
        <v>30894</v>
      </c>
      <c r="J652" s="46">
        <v>4403</v>
      </c>
      <c r="K652" s="46"/>
      <c r="L652" s="46"/>
      <c r="M652" s="232"/>
      <c r="N652" s="233">
        <v>68648928</v>
      </c>
      <c r="O652" s="55">
        <f>N652/1936.27</f>
        <v>35454.212480697424</v>
      </c>
      <c r="P652" s="55"/>
      <c r="Q652" s="110" t="s">
        <v>2519</v>
      </c>
      <c r="R652" s="46"/>
      <c r="S652" s="46"/>
      <c r="T652" s="57"/>
      <c r="U652" s="133"/>
      <c r="V652" s="133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  <c r="AK652" s="171"/>
      <c r="AL652" s="171"/>
      <c r="AM652" s="171"/>
      <c r="AN652" s="171"/>
      <c r="AO652" s="171"/>
      <c r="AP652" s="171"/>
      <c r="AQ652" s="171"/>
      <c r="AR652" s="171"/>
      <c r="AS652" s="171"/>
      <c r="AT652" s="171"/>
      <c r="AU652" s="171"/>
      <c r="AV652" s="171"/>
      <c r="AW652" s="171"/>
      <c r="AX652" s="171"/>
      <c r="AY652" s="171"/>
      <c r="AZ652" s="171"/>
      <c r="BA652" s="171"/>
      <c r="BB652" s="171"/>
      <c r="BC652" s="171"/>
      <c r="BD652" s="171"/>
      <c r="BE652" s="171"/>
      <c r="BF652" s="171"/>
      <c r="BG652" s="171"/>
      <c r="BH652" s="171"/>
      <c r="BI652" s="171"/>
      <c r="BJ652" s="171"/>
      <c r="BK652" s="171"/>
      <c r="BL652" s="171"/>
      <c r="BM652" s="171"/>
      <c r="BN652" s="171"/>
      <c r="BO652" s="171"/>
      <c r="BP652" s="171"/>
      <c r="BQ652" s="171"/>
      <c r="BR652" s="171"/>
      <c r="BS652" s="171"/>
      <c r="BT652" s="171"/>
      <c r="BU652" s="171"/>
      <c r="BV652" s="171"/>
      <c r="BW652" s="171"/>
      <c r="BX652" s="171"/>
      <c r="BY652" s="171"/>
      <c r="BZ652" s="171"/>
      <c r="CA652" s="171"/>
      <c r="CB652" s="171"/>
      <c r="CC652" s="171"/>
      <c r="CD652" s="171"/>
      <c r="CE652" s="171"/>
      <c r="CF652" s="171"/>
      <c r="CG652" s="171"/>
      <c r="CH652" s="171"/>
      <c r="CI652" s="171"/>
      <c r="CJ652" s="171"/>
      <c r="CK652" s="171"/>
      <c r="CL652" s="171"/>
      <c r="CM652" s="171"/>
      <c r="CN652" s="171"/>
      <c r="CO652" s="171"/>
      <c r="CP652" s="171"/>
      <c r="CQ652" s="171"/>
      <c r="CR652" s="171"/>
      <c r="CS652" s="171"/>
      <c r="CT652" s="171"/>
      <c r="CU652" s="171"/>
      <c r="CV652" s="171"/>
      <c r="CW652" s="171"/>
      <c r="CX652" s="171"/>
      <c r="CY652" s="171"/>
      <c r="CZ652" s="171"/>
      <c r="DA652" s="171"/>
      <c r="DB652" s="171"/>
      <c r="DC652" s="171"/>
      <c r="DD652" s="171"/>
      <c r="DE652" s="171"/>
      <c r="DF652" s="171"/>
      <c r="DG652" s="171"/>
      <c r="DH652" s="171"/>
      <c r="DI652" s="171"/>
      <c r="DJ652" s="171"/>
      <c r="DK652" s="171"/>
      <c r="DL652" s="171"/>
      <c r="DM652" s="171"/>
      <c r="DN652" s="171"/>
      <c r="DO652" s="171"/>
      <c r="DP652" s="171"/>
      <c r="DQ652" s="171"/>
      <c r="DR652" s="171"/>
      <c r="DS652" s="171"/>
      <c r="DT652" s="171"/>
      <c r="DU652" s="171"/>
      <c r="DV652" s="171"/>
      <c r="DW652" s="171"/>
      <c r="DX652" s="171"/>
      <c r="DY652" s="171"/>
      <c r="DZ652" s="171"/>
      <c r="EA652" s="171"/>
      <c r="EB652" s="171"/>
      <c r="EC652" s="171"/>
      <c r="ED652" s="171"/>
      <c r="EE652" s="171"/>
      <c r="EF652" s="171"/>
      <c r="EG652" s="171"/>
      <c r="EH652" s="171"/>
      <c r="EI652" s="171"/>
      <c r="EJ652" s="171"/>
      <c r="EK652" s="171"/>
      <c r="EL652" s="171"/>
      <c r="EM652" s="171"/>
      <c r="EN652" s="171"/>
      <c r="EO652" s="171"/>
      <c r="EP652" s="171"/>
      <c r="EQ652" s="171"/>
      <c r="ER652" s="171"/>
      <c r="ES652" s="171"/>
      <c r="ET652" s="171"/>
      <c r="EU652" s="171"/>
      <c r="EV652" s="171"/>
      <c r="EW652" s="171"/>
      <c r="EX652" s="171"/>
      <c r="EY652" s="171"/>
      <c r="EZ652" s="171"/>
      <c r="FA652" s="171"/>
      <c r="FB652" s="171"/>
      <c r="FC652" s="171"/>
      <c r="FD652" s="171"/>
      <c r="FE652" s="171"/>
      <c r="FF652" s="171"/>
      <c r="FG652" s="167"/>
    </row>
    <row r="653" spans="1:163" s="16" customFormat="1" ht="12.75">
      <c r="A653" s="45"/>
      <c r="B653" s="46" t="s">
        <v>2208</v>
      </c>
      <c r="C653" s="47">
        <v>13106</v>
      </c>
      <c r="D653" s="46" t="s">
        <v>1405</v>
      </c>
      <c r="E653" s="46" t="s">
        <v>2507</v>
      </c>
      <c r="F653" s="46" t="s">
        <v>862</v>
      </c>
      <c r="G653" s="46"/>
      <c r="H653" s="50"/>
      <c r="I653" s="50"/>
      <c r="J653" s="46"/>
      <c r="K653" s="46"/>
      <c r="L653" s="46"/>
      <c r="M653" s="232"/>
      <c r="N653" s="233"/>
      <c r="O653" s="55"/>
      <c r="P653" s="55">
        <f>N653/1936.27</f>
        <v>0</v>
      </c>
      <c r="Q653" s="110"/>
      <c r="R653" s="46" t="s">
        <v>1506</v>
      </c>
      <c r="S653" s="46"/>
      <c r="T653" s="57"/>
      <c r="U653" s="133"/>
      <c r="V653" s="133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  <c r="AP653" s="171"/>
      <c r="AQ653" s="171"/>
      <c r="AR653" s="171"/>
      <c r="AS653" s="171"/>
      <c r="AT653" s="171"/>
      <c r="AU653" s="171"/>
      <c r="AV653" s="171"/>
      <c r="AW653" s="171"/>
      <c r="AX653" s="171"/>
      <c r="AY653" s="171"/>
      <c r="AZ653" s="171"/>
      <c r="BA653" s="171"/>
      <c r="BB653" s="171"/>
      <c r="BC653" s="171"/>
      <c r="BD653" s="171"/>
      <c r="BE653" s="171"/>
      <c r="BF653" s="171"/>
      <c r="BG653" s="171"/>
      <c r="BH653" s="171"/>
      <c r="BI653" s="171"/>
      <c r="BJ653" s="171"/>
      <c r="BK653" s="171"/>
      <c r="BL653" s="171"/>
      <c r="BM653" s="171"/>
      <c r="BN653" s="171"/>
      <c r="BO653" s="171"/>
      <c r="BP653" s="171"/>
      <c r="BQ653" s="171"/>
      <c r="BR653" s="171"/>
      <c r="BS653" s="171"/>
      <c r="BT653" s="171"/>
      <c r="BU653" s="171"/>
      <c r="BV653" s="171"/>
      <c r="BW653" s="171"/>
      <c r="BX653" s="171"/>
      <c r="BY653" s="171"/>
      <c r="BZ653" s="171"/>
      <c r="CA653" s="171"/>
      <c r="CB653" s="171"/>
      <c r="CC653" s="171"/>
      <c r="CD653" s="171"/>
      <c r="CE653" s="171"/>
      <c r="CF653" s="171"/>
      <c r="CG653" s="171"/>
      <c r="CH653" s="171"/>
      <c r="CI653" s="171"/>
      <c r="CJ653" s="171"/>
      <c r="CK653" s="171"/>
      <c r="CL653" s="171"/>
      <c r="CM653" s="171"/>
      <c r="CN653" s="171"/>
      <c r="CO653" s="171"/>
      <c r="CP653" s="171"/>
      <c r="CQ653" s="171"/>
      <c r="CR653" s="171"/>
      <c r="CS653" s="171"/>
      <c r="CT653" s="171"/>
      <c r="CU653" s="171"/>
      <c r="CV653" s="171"/>
      <c r="CW653" s="171"/>
      <c r="CX653" s="171"/>
      <c r="CY653" s="171"/>
      <c r="CZ653" s="171"/>
      <c r="DA653" s="171"/>
      <c r="DB653" s="171"/>
      <c r="DC653" s="171"/>
      <c r="DD653" s="171"/>
      <c r="DE653" s="171"/>
      <c r="DF653" s="171"/>
      <c r="DG653" s="171"/>
      <c r="DH653" s="171"/>
      <c r="DI653" s="171"/>
      <c r="DJ653" s="171"/>
      <c r="DK653" s="171"/>
      <c r="DL653" s="171"/>
      <c r="DM653" s="171"/>
      <c r="DN653" s="171"/>
      <c r="DO653" s="171"/>
      <c r="DP653" s="171"/>
      <c r="DQ653" s="171"/>
      <c r="DR653" s="171"/>
      <c r="DS653" s="171"/>
      <c r="DT653" s="171"/>
      <c r="DU653" s="171"/>
      <c r="DV653" s="171"/>
      <c r="DW653" s="171"/>
      <c r="DX653" s="171"/>
      <c r="DY653" s="171"/>
      <c r="DZ653" s="171"/>
      <c r="EA653" s="171"/>
      <c r="EB653" s="171"/>
      <c r="EC653" s="171"/>
      <c r="ED653" s="171"/>
      <c r="EE653" s="171"/>
      <c r="EF653" s="171"/>
      <c r="EG653" s="171"/>
      <c r="EH653" s="171"/>
      <c r="EI653" s="171"/>
      <c r="EJ653" s="171"/>
      <c r="EK653" s="171"/>
      <c r="EL653" s="171"/>
      <c r="EM653" s="171"/>
      <c r="EN653" s="171"/>
      <c r="EO653" s="171"/>
      <c r="EP653" s="171"/>
      <c r="EQ653" s="171"/>
      <c r="ER653" s="171"/>
      <c r="ES653" s="171"/>
      <c r="ET653" s="171"/>
      <c r="EU653" s="171"/>
      <c r="EV653" s="171"/>
      <c r="EW653" s="171"/>
      <c r="EX653" s="171"/>
      <c r="EY653" s="171"/>
      <c r="EZ653" s="171"/>
      <c r="FA653" s="171"/>
      <c r="FB653" s="171"/>
      <c r="FC653" s="171"/>
      <c r="FD653" s="171"/>
      <c r="FE653" s="171"/>
      <c r="FF653" s="171"/>
      <c r="FG653" s="167"/>
    </row>
    <row r="654" spans="1:163" s="16" customFormat="1" ht="12.75">
      <c r="A654" s="45">
        <v>18</v>
      </c>
      <c r="B654" s="46" t="s">
        <v>864</v>
      </c>
      <c r="C654" s="47">
        <v>45676</v>
      </c>
      <c r="D654" s="46" t="s">
        <v>1405</v>
      </c>
      <c r="E654" s="46" t="s">
        <v>865</v>
      </c>
      <c r="F654" s="46" t="s">
        <v>2252</v>
      </c>
      <c r="G654" s="46" t="s">
        <v>2555</v>
      </c>
      <c r="H654" s="50"/>
      <c r="I654" s="50">
        <v>30894</v>
      </c>
      <c r="J654" s="46">
        <v>4403</v>
      </c>
      <c r="K654" s="46"/>
      <c r="L654" s="46"/>
      <c r="M654" s="232"/>
      <c r="N654" s="233">
        <v>42879360</v>
      </c>
      <c r="O654" s="55"/>
      <c r="P654" s="55">
        <f>N654/1936.27</f>
        <v>22145.341300541764</v>
      </c>
      <c r="Q654" s="110" t="s">
        <v>2519</v>
      </c>
      <c r="R654" s="46" t="s">
        <v>1506</v>
      </c>
      <c r="S654" s="46"/>
      <c r="T654" s="57"/>
      <c r="U654" s="133"/>
      <c r="V654" s="133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  <c r="AK654" s="171"/>
      <c r="AL654" s="171"/>
      <c r="AM654" s="171"/>
      <c r="AN654" s="171"/>
      <c r="AO654" s="171"/>
      <c r="AP654" s="171"/>
      <c r="AQ654" s="171"/>
      <c r="AR654" s="171"/>
      <c r="AS654" s="171"/>
      <c r="AT654" s="171"/>
      <c r="AU654" s="171"/>
      <c r="AV654" s="171"/>
      <c r="AW654" s="171"/>
      <c r="AX654" s="171"/>
      <c r="AY654" s="171"/>
      <c r="AZ654" s="171"/>
      <c r="BA654" s="171"/>
      <c r="BB654" s="171"/>
      <c r="BC654" s="171"/>
      <c r="BD654" s="171"/>
      <c r="BE654" s="171"/>
      <c r="BF654" s="171"/>
      <c r="BG654" s="171"/>
      <c r="BH654" s="171"/>
      <c r="BI654" s="171"/>
      <c r="BJ654" s="171"/>
      <c r="BK654" s="171"/>
      <c r="BL654" s="171"/>
      <c r="BM654" s="171"/>
      <c r="BN654" s="171"/>
      <c r="BO654" s="171"/>
      <c r="BP654" s="171"/>
      <c r="BQ654" s="171"/>
      <c r="BR654" s="171"/>
      <c r="BS654" s="171"/>
      <c r="BT654" s="171"/>
      <c r="BU654" s="171"/>
      <c r="BV654" s="171"/>
      <c r="BW654" s="171"/>
      <c r="BX654" s="171"/>
      <c r="BY654" s="171"/>
      <c r="BZ654" s="171"/>
      <c r="CA654" s="171"/>
      <c r="CB654" s="171"/>
      <c r="CC654" s="171"/>
      <c r="CD654" s="171"/>
      <c r="CE654" s="171"/>
      <c r="CF654" s="171"/>
      <c r="CG654" s="171"/>
      <c r="CH654" s="171"/>
      <c r="CI654" s="171"/>
      <c r="CJ654" s="171"/>
      <c r="CK654" s="171"/>
      <c r="CL654" s="171"/>
      <c r="CM654" s="171"/>
      <c r="CN654" s="171"/>
      <c r="CO654" s="171"/>
      <c r="CP654" s="171"/>
      <c r="CQ654" s="171"/>
      <c r="CR654" s="171"/>
      <c r="CS654" s="171"/>
      <c r="CT654" s="171"/>
      <c r="CU654" s="171"/>
      <c r="CV654" s="171"/>
      <c r="CW654" s="171"/>
      <c r="CX654" s="171"/>
      <c r="CY654" s="171"/>
      <c r="CZ654" s="171"/>
      <c r="DA654" s="171"/>
      <c r="DB654" s="171"/>
      <c r="DC654" s="171"/>
      <c r="DD654" s="171"/>
      <c r="DE654" s="171"/>
      <c r="DF654" s="171"/>
      <c r="DG654" s="171"/>
      <c r="DH654" s="171"/>
      <c r="DI654" s="171"/>
      <c r="DJ654" s="171"/>
      <c r="DK654" s="171"/>
      <c r="DL654" s="171"/>
      <c r="DM654" s="171"/>
      <c r="DN654" s="171"/>
      <c r="DO654" s="171"/>
      <c r="DP654" s="171"/>
      <c r="DQ654" s="171"/>
      <c r="DR654" s="171"/>
      <c r="DS654" s="171"/>
      <c r="DT654" s="171"/>
      <c r="DU654" s="171"/>
      <c r="DV654" s="171"/>
      <c r="DW654" s="171"/>
      <c r="DX654" s="171"/>
      <c r="DY654" s="171"/>
      <c r="DZ654" s="171"/>
      <c r="EA654" s="171"/>
      <c r="EB654" s="171"/>
      <c r="EC654" s="171"/>
      <c r="ED654" s="171"/>
      <c r="EE654" s="171"/>
      <c r="EF654" s="171"/>
      <c r="EG654" s="171"/>
      <c r="EH654" s="171"/>
      <c r="EI654" s="171"/>
      <c r="EJ654" s="171"/>
      <c r="EK654" s="171"/>
      <c r="EL654" s="171"/>
      <c r="EM654" s="171"/>
      <c r="EN654" s="171"/>
      <c r="EO654" s="171"/>
      <c r="EP654" s="171"/>
      <c r="EQ654" s="171"/>
      <c r="ER654" s="171"/>
      <c r="ES654" s="171"/>
      <c r="ET654" s="171"/>
      <c r="EU654" s="171"/>
      <c r="EV654" s="171"/>
      <c r="EW654" s="171"/>
      <c r="EX654" s="171"/>
      <c r="EY654" s="171"/>
      <c r="EZ654" s="171"/>
      <c r="FA654" s="171"/>
      <c r="FB654" s="171"/>
      <c r="FC654" s="171"/>
      <c r="FD654" s="171"/>
      <c r="FE654" s="171"/>
      <c r="FF654" s="171"/>
      <c r="FG654" s="167"/>
    </row>
    <row r="655" spans="1:163" s="16" customFormat="1" ht="13.5" thickBot="1">
      <c r="A655" s="45">
        <v>18</v>
      </c>
      <c r="B655" s="46" t="s">
        <v>866</v>
      </c>
      <c r="C655" s="47">
        <v>3547</v>
      </c>
      <c r="D655" s="46" t="s">
        <v>1405</v>
      </c>
      <c r="E655" s="46" t="s">
        <v>867</v>
      </c>
      <c r="F655" s="46" t="s">
        <v>867</v>
      </c>
      <c r="G655" s="46" t="s">
        <v>2555</v>
      </c>
      <c r="H655" s="50"/>
      <c r="I655" s="50">
        <v>30894</v>
      </c>
      <c r="J655" s="46">
        <v>4403</v>
      </c>
      <c r="K655" s="46"/>
      <c r="L655" s="46"/>
      <c r="M655" s="232"/>
      <c r="N655" s="233">
        <v>27336000</v>
      </c>
      <c r="O655" s="63"/>
      <c r="P655" s="63">
        <f>N655/1936.27</f>
        <v>14117.865793510202</v>
      </c>
      <c r="Q655" s="110" t="s">
        <v>2519</v>
      </c>
      <c r="R655" s="46" t="s">
        <v>1506</v>
      </c>
      <c r="S655" s="46"/>
      <c r="T655" s="57"/>
      <c r="U655" s="133"/>
      <c r="V655" s="133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  <c r="AK655" s="171"/>
      <c r="AL655" s="171"/>
      <c r="AM655" s="171"/>
      <c r="AN655" s="171"/>
      <c r="AO655" s="171"/>
      <c r="AP655" s="171"/>
      <c r="AQ655" s="171"/>
      <c r="AR655" s="171"/>
      <c r="AS655" s="171"/>
      <c r="AT655" s="171"/>
      <c r="AU655" s="171"/>
      <c r="AV655" s="171"/>
      <c r="AW655" s="171"/>
      <c r="AX655" s="171"/>
      <c r="AY655" s="171"/>
      <c r="AZ655" s="171"/>
      <c r="BA655" s="171"/>
      <c r="BB655" s="171"/>
      <c r="BC655" s="171"/>
      <c r="BD655" s="171"/>
      <c r="BE655" s="171"/>
      <c r="BF655" s="171"/>
      <c r="BG655" s="171"/>
      <c r="BH655" s="171"/>
      <c r="BI655" s="171"/>
      <c r="BJ655" s="171"/>
      <c r="BK655" s="171"/>
      <c r="BL655" s="171"/>
      <c r="BM655" s="171"/>
      <c r="BN655" s="171"/>
      <c r="BO655" s="171"/>
      <c r="BP655" s="171"/>
      <c r="BQ655" s="171"/>
      <c r="BR655" s="171"/>
      <c r="BS655" s="171"/>
      <c r="BT655" s="171"/>
      <c r="BU655" s="171"/>
      <c r="BV655" s="171"/>
      <c r="BW655" s="171"/>
      <c r="BX655" s="171"/>
      <c r="BY655" s="171"/>
      <c r="BZ655" s="171"/>
      <c r="CA655" s="171"/>
      <c r="CB655" s="171"/>
      <c r="CC655" s="171"/>
      <c r="CD655" s="171"/>
      <c r="CE655" s="171"/>
      <c r="CF655" s="171"/>
      <c r="CG655" s="171"/>
      <c r="CH655" s="171"/>
      <c r="CI655" s="171"/>
      <c r="CJ655" s="171"/>
      <c r="CK655" s="171"/>
      <c r="CL655" s="171"/>
      <c r="CM655" s="171"/>
      <c r="CN655" s="171"/>
      <c r="CO655" s="171"/>
      <c r="CP655" s="171"/>
      <c r="CQ655" s="171"/>
      <c r="CR655" s="171"/>
      <c r="CS655" s="171"/>
      <c r="CT655" s="171"/>
      <c r="CU655" s="171"/>
      <c r="CV655" s="171"/>
      <c r="CW655" s="171"/>
      <c r="CX655" s="171"/>
      <c r="CY655" s="171"/>
      <c r="CZ655" s="171"/>
      <c r="DA655" s="171"/>
      <c r="DB655" s="171"/>
      <c r="DC655" s="171"/>
      <c r="DD655" s="171"/>
      <c r="DE655" s="171"/>
      <c r="DF655" s="171"/>
      <c r="DG655" s="171"/>
      <c r="DH655" s="171"/>
      <c r="DI655" s="171"/>
      <c r="DJ655" s="171"/>
      <c r="DK655" s="171"/>
      <c r="DL655" s="171"/>
      <c r="DM655" s="171"/>
      <c r="DN655" s="171"/>
      <c r="DO655" s="171"/>
      <c r="DP655" s="171"/>
      <c r="DQ655" s="171"/>
      <c r="DR655" s="171"/>
      <c r="DS655" s="171"/>
      <c r="DT655" s="171"/>
      <c r="DU655" s="171"/>
      <c r="DV655" s="171"/>
      <c r="DW655" s="171"/>
      <c r="DX655" s="171"/>
      <c r="DY655" s="171"/>
      <c r="DZ655" s="171"/>
      <c r="EA655" s="171"/>
      <c r="EB655" s="171"/>
      <c r="EC655" s="171"/>
      <c r="ED655" s="171"/>
      <c r="EE655" s="171"/>
      <c r="EF655" s="171"/>
      <c r="EG655" s="171"/>
      <c r="EH655" s="171"/>
      <c r="EI655" s="171"/>
      <c r="EJ655" s="171"/>
      <c r="EK655" s="171"/>
      <c r="EL655" s="171"/>
      <c r="EM655" s="171"/>
      <c r="EN655" s="171"/>
      <c r="EO655" s="171"/>
      <c r="EP655" s="171"/>
      <c r="EQ655" s="171"/>
      <c r="ER655" s="171"/>
      <c r="ES655" s="171"/>
      <c r="ET655" s="171"/>
      <c r="EU655" s="171"/>
      <c r="EV655" s="171"/>
      <c r="EW655" s="171"/>
      <c r="EX655" s="171"/>
      <c r="EY655" s="171"/>
      <c r="EZ655" s="171"/>
      <c r="FA655" s="171"/>
      <c r="FB655" s="171"/>
      <c r="FC655" s="171"/>
      <c r="FD655" s="171"/>
      <c r="FE655" s="171"/>
      <c r="FF655" s="171"/>
      <c r="FG655" s="167"/>
    </row>
    <row r="656" spans="1:163" s="141" customFormat="1" ht="14.25" thickBot="1" thickTop="1">
      <c r="A656" s="45"/>
      <c r="B656" s="46" t="s">
        <v>2185</v>
      </c>
      <c r="C656" s="47">
        <v>16955</v>
      </c>
      <c r="D656" s="46" t="s">
        <v>1405</v>
      </c>
      <c r="E656" s="46" t="s">
        <v>2186</v>
      </c>
      <c r="F656" s="46"/>
      <c r="G656" s="46"/>
      <c r="H656" s="50"/>
      <c r="I656" s="50"/>
      <c r="J656" s="46"/>
      <c r="K656" s="46"/>
      <c r="L656" s="46"/>
      <c r="M656" s="232"/>
      <c r="N656" s="232"/>
      <c r="O656" s="244"/>
      <c r="P656" s="245"/>
      <c r="Q656" s="110"/>
      <c r="R656" s="46"/>
      <c r="S656" s="46"/>
      <c r="T656" s="57"/>
      <c r="U656" s="133"/>
      <c r="V656" s="246"/>
      <c r="W656" s="247"/>
      <c r="X656" s="247"/>
      <c r="Y656" s="247"/>
      <c r="Z656" s="247"/>
      <c r="AA656" s="247"/>
      <c r="AB656" s="247"/>
      <c r="AC656" s="247"/>
      <c r="AD656" s="247"/>
      <c r="AE656" s="247"/>
      <c r="AF656" s="247"/>
      <c r="AG656" s="247"/>
      <c r="AH656" s="247"/>
      <c r="AI656" s="247"/>
      <c r="AJ656" s="247"/>
      <c r="AK656" s="247"/>
      <c r="AL656" s="247"/>
      <c r="AM656" s="247"/>
      <c r="AN656" s="247"/>
      <c r="AO656" s="247"/>
      <c r="AP656" s="247"/>
      <c r="AQ656" s="247"/>
      <c r="AR656" s="247"/>
      <c r="AS656" s="247"/>
      <c r="AT656" s="247"/>
      <c r="AU656" s="247"/>
      <c r="AV656" s="247"/>
      <c r="AW656" s="247"/>
      <c r="AX656" s="247"/>
      <c r="AY656" s="247"/>
      <c r="AZ656" s="247"/>
      <c r="BA656" s="247"/>
      <c r="BB656" s="247"/>
      <c r="BC656" s="247"/>
      <c r="BD656" s="247"/>
      <c r="BE656" s="247"/>
      <c r="BF656" s="247"/>
      <c r="BG656" s="247"/>
      <c r="BH656" s="247"/>
      <c r="BI656" s="247"/>
      <c r="BJ656" s="247"/>
      <c r="BK656" s="247"/>
      <c r="BL656" s="247"/>
      <c r="BM656" s="247"/>
      <c r="BN656" s="247"/>
      <c r="BO656" s="247"/>
      <c r="BP656" s="247"/>
      <c r="BQ656" s="247"/>
      <c r="BR656" s="247"/>
      <c r="BS656" s="247"/>
      <c r="BT656" s="247"/>
      <c r="BU656" s="247"/>
      <c r="BV656" s="247"/>
      <c r="BW656" s="247"/>
      <c r="BX656" s="247"/>
      <c r="BY656" s="247"/>
      <c r="BZ656" s="247"/>
      <c r="CA656" s="247"/>
      <c r="CB656" s="247"/>
      <c r="CC656" s="247"/>
      <c r="CD656" s="247"/>
      <c r="CE656" s="247"/>
      <c r="CF656" s="247"/>
      <c r="CG656" s="247"/>
      <c r="CH656" s="247"/>
      <c r="CI656" s="247"/>
      <c r="CJ656" s="247"/>
      <c r="CK656" s="247"/>
      <c r="CL656" s="247"/>
      <c r="CM656" s="247"/>
      <c r="CN656" s="247"/>
      <c r="CO656" s="247"/>
      <c r="CP656" s="247"/>
      <c r="CQ656" s="247"/>
      <c r="CR656" s="247"/>
      <c r="CS656" s="247"/>
      <c r="CT656" s="247"/>
      <c r="CU656" s="247"/>
      <c r="CV656" s="247"/>
      <c r="CW656" s="247"/>
      <c r="CX656" s="247"/>
      <c r="CY656" s="247"/>
      <c r="CZ656" s="247"/>
      <c r="DA656" s="247"/>
      <c r="DB656" s="247"/>
      <c r="DC656" s="247"/>
      <c r="DD656" s="247"/>
      <c r="DE656" s="247"/>
      <c r="DF656" s="247"/>
      <c r="DG656" s="247"/>
      <c r="DH656" s="247"/>
      <c r="DI656" s="247"/>
      <c r="DJ656" s="247"/>
      <c r="DK656" s="247"/>
      <c r="DL656" s="247"/>
      <c r="DM656" s="247"/>
      <c r="DN656" s="247"/>
      <c r="DO656" s="247"/>
      <c r="DP656" s="247"/>
      <c r="DQ656" s="247"/>
      <c r="DR656" s="247"/>
      <c r="DS656" s="247"/>
      <c r="DT656" s="247"/>
      <c r="DU656" s="247"/>
      <c r="DV656" s="247"/>
      <c r="DW656" s="247"/>
      <c r="DX656" s="247"/>
      <c r="DY656" s="247"/>
      <c r="DZ656" s="247"/>
      <c r="EA656" s="247"/>
      <c r="EB656" s="247"/>
      <c r="EC656" s="247"/>
      <c r="ED656" s="247"/>
      <c r="EE656" s="247"/>
      <c r="EF656" s="247"/>
      <c r="EG656" s="247"/>
      <c r="EH656" s="247"/>
      <c r="EI656" s="247"/>
      <c r="EJ656" s="247"/>
      <c r="EK656" s="247"/>
      <c r="EL656" s="247"/>
      <c r="EM656" s="247"/>
      <c r="EN656" s="247"/>
      <c r="EO656" s="247"/>
      <c r="EP656" s="247"/>
      <c r="EQ656" s="247"/>
      <c r="ER656" s="247"/>
      <c r="ES656" s="247"/>
      <c r="ET656" s="247"/>
      <c r="EU656" s="247"/>
      <c r="EV656" s="247"/>
      <c r="EW656" s="247"/>
      <c r="EX656" s="247"/>
      <c r="EY656" s="247"/>
      <c r="EZ656" s="247"/>
      <c r="FA656" s="247"/>
      <c r="FB656" s="247"/>
      <c r="FC656" s="247"/>
      <c r="FD656" s="247"/>
      <c r="FE656" s="247"/>
      <c r="FF656" s="247"/>
      <c r="FG656" s="235"/>
    </row>
    <row r="657" spans="1:163" s="16" customFormat="1" ht="13.5" thickTop="1">
      <c r="A657" s="45"/>
      <c r="B657" s="46"/>
      <c r="C657" s="111" t="s">
        <v>2579</v>
      </c>
      <c r="D657" s="46"/>
      <c r="E657" s="46"/>
      <c r="F657" s="46"/>
      <c r="G657" s="46"/>
      <c r="H657" s="50"/>
      <c r="I657" s="50"/>
      <c r="J657" s="46"/>
      <c r="K657" s="239" t="s">
        <v>2227</v>
      </c>
      <c r="L657" s="46"/>
      <c r="M657" s="239"/>
      <c r="N657" s="232"/>
      <c r="O657" s="109"/>
      <c r="P657" s="61" t="e">
        <f>SUM(#REF!)</f>
        <v>#REF!</v>
      </c>
      <c r="Q657" s="110"/>
      <c r="R657" s="46"/>
      <c r="S657" s="46"/>
      <c r="T657" s="57"/>
      <c r="U657" s="246"/>
      <c r="V657" s="133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  <c r="AK657" s="171"/>
      <c r="AL657" s="171"/>
      <c r="AM657" s="171"/>
      <c r="AN657" s="171"/>
      <c r="AO657" s="171"/>
      <c r="AP657" s="171"/>
      <c r="AQ657" s="171"/>
      <c r="AR657" s="171"/>
      <c r="AS657" s="171"/>
      <c r="AT657" s="171"/>
      <c r="AU657" s="171"/>
      <c r="AV657" s="171"/>
      <c r="AW657" s="171"/>
      <c r="AX657" s="171"/>
      <c r="AY657" s="171"/>
      <c r="AZ657" s="171"/>
      <c r="BA657" s="171"/>
      <c r="BB657" s="171"/>
      <c r="BC657" s="171"/>
      <c r="BD657" s="171"/>
      <c r="BE657" s="171"/>
      <c r="BF657" s="171"/>
      <c r="BG657" s="171"/>
      <c r="BH657" s="171"/>
      <c r="BI657" s="171"/>
      <c r="BJ657" s="171"/>
      <c r="BK657" s="171"/>
      <c r="BL657" s="171"/>
      <c r="BM657" s="171"/>
      <c r="BN657" s="171"/>
      <c r="BO657" s="171"/>
      <c r="BP657" s="171"/>
      <c r="BQ657" s="171"/>
      <c r="BR657" s="171"/>
      <c r="BS657" s="171"/>
      <c r="BT657" s="171"/>
      <c r="BU657" s="171"/>
      <c r="BV657" s="171"/>
      <c r="BW657" s="171"/>
      <c r="BX657" s="171"/>
      <c r="BY657" s="171"/>
      <c r="BZ657" s="171"/>
      <c r="CA657" s="171"/>
      <c r="CB657" s="171"/>
      <c r="CC657" s="171"/>
      <c r="CD657" s="171"/>
      <c r="CE657" s="171"/>
      <c r="CF657" s="171"/>
      <c r="CG657" s="171"/>
      <c r="CH657" s="171"/>
      <c r="CI657" s="171"/>
      <c r="CJ657" s="171"/>
      <c r="CK657" s="171"/>
      <c r="CL657" s="171"/>
      <c r="CM657" s="171"/>
      <c r="CN657" s="171"/>
      <c r="CO657" s="171"/>
      <c r="CP657" s="171"/>
      <c r="CQ657" s="171"/>
      <c r="CR657" s="171"/>
      <c r="CS657" s="171"/>
      <c r="CT657" s="171"/>
      <c r="CU657" s="171"/>
      <c r="CV657" s="171"/>
      <c r="CW657" s="171"/>
      <c r="CX657" s="171"/>
      <c r="CY657" s="171"/>
      <c r="CZ657" s="171"/>
      <c r="DA657" s="171"/>
      <c r="DB657" s="171"/>
      <c r="DC657" s="171"/>
      <c r="DD657" s="171"/>
      <c r="DE657" s="171"/>
      <c r="DF657" s="171"/>
      <c r="DG657" s="171"/>
      <c r="DH657" s="171"/>
      <c r="DI657" s="171"/>
      <c r="DJ657" s="171"/>
      <c r="DK657" s="171"/>
      <c r="DL657" s="171"/>
      <c r="DM657" s="171"/>
      <c r="DN657" s="171"/>
      <c r="DO657" s="171"/>
      <c r="DP657" s="171"/>
      <c r="DQ657" s="171"/>
      <c r="DR657" s="171"/>
      <c r="DS657" s="171"/>
      <c r="DT657" s="171"/>
      <c r="DU657" s="171"/>
      <c r="DV657" s="171"/>
      <c r="DW657" s="171"/>
      <c r="DX657" s="171"/>
      <c r="DY657" s="171"/>
      <c r="DZ657" s="171"/>
      <c r="EA657" s="171"/>
      <c r="EB657" s="171"/>
      <c r="EC657" s="171"/>
      <c r="ED657" s="171"/>
      <c r="EE657" s="171"/>
      <c r="EF657" s="171"/>
      <c r="EG657" s="171"/>
      <c r="EH657" s="171"/>
      <c r="EI657" s="171"/>
      <c r="EJ657" s="171"/>
      <c r="EK657" s="171"/>
      <c r="EL657" s="171"/>
      <c r="EM657" s="171"/>
      <c r="EN657" s="171"/>
      <c r="EO657" s="171"/>
      <c r="EP657" s="171"/>
      <c r="EQ657" s="171"/>
      <c r="ER657" s="171"/>
      <c r="ES657" s="171"/>
      <c r="ET657" s="171"/>
      <c r="EU657" s="171"/>
      <c r="EV657" s="171"/>
      <c r="EW657" s="171"/>
      <c r="EX657" s="171"/>
      <c r="EY657" s="171"/>
      <c r="EZ657" s="171"/>
      <c r="FA657" s="171"/>
      <c r="FB657" s="171"/>
      <c r="FC657" s="171"/>
      <c r="FD657" s="171"/>
      <c r="FE657" s="171"/>
      <c r="FF657" s="171"/>
      <c r="FG657" s="167"/>
    </row>
    <row r="658" spans="15:16" ht="12.75">
      <c r="O658" s="223"/>
      <c r="P658" s="223"/>
    </row>
    <row r="659" spans="1:22" s="65" customFormat="1" ht="12.75">
      <c r="A659" s="45">
        <v>5</v>
      </c>
      <c r="B659" s="46" t="s">
        <v>2701</v>
      </c>
      <c r="C659" s="47">
        <v>10333</v>
      </c>
      <c r="D659" s="46" t="s">
        <v>1405</v>
      </c>
      <c r="E659" s="46" t="s">
        <v>2703</v>
      </c>
      <c r="F659" s="46" t="s">
        <v>2703</v>
      </c>
      <c r="G659" s="46" t="s">
        <v>358</v>
      </c>
      <c r="H659" s="50" t="s">
        <v>2499</v>
      </c>
      <c r="I659" s="50">
        <v>30770</v>
      </c>
      <c r="J659" s="46">
        <v>1878</v>
      </c>
      <c r="K659" s="46"/>
      <c r="L659" s="46"/>
      <c r="M659" s="232"/>
      <c r="N659" s="233">
        <v>78559950</v>
      </c>
      <c r="O659" s="61">
        <f>N659/1936.27</f>
        <v>40572.82816962511</v>
      </c>
      <c r="P659" s="248"/>
      <c r="Q659" s="110" t="s">
        <v>2577</v>
      </c>
      <c r="R659" s="46"/>
      <c r="S659" s="46"/>
      <c r="T659" s="57"/>
      <c r="U659" s="246"/>
      <c r="V659" s="16"/>
    </row>
    <row r="660" spans="1:22" s="65" customFormat="1" ht="12.75">
      <c r="A660" s="46"/>
      <c r="B660" s="46"/>
      <c r="C660" s="47"/>
      <c r="D660" s="46"/>
      <c r="E660" s="46"/>
      <c r="F660" s="46"/>
      <c r="G660" s="46"/>
      <c r="H660" s="50"/>
      <c r="I660" s="50"/>
      <c r="J660" s="46"/>
      <c r="K660" s="46"/>
      <c r="L660" s="46"/>
      <c r="M660" s="239" t="s">
        <v>2228</v>
      </c>
      <c r="N660" s="232"/>
      <c r="O660" s="61"/>
      <c r="P660" s="61"/>
      <c r="Q660" s="110"/>
      <c r="R660" s="46"/>
      <c r="S660" s="46"/>
      <c r="T660" s="57"/>
      <c r="U660" s="16"/>
      <c r="V660" s="16"/>
    </row>
    <row r="661" spans="1:22" s="65" customFormat="1" ht="12.75">
      <c r="A661" s="46"/>
      <c r="B661" s="46"/>
      <c r="C661" s="111" t="s">
        <v>2307</v>
      </c>
      <c r="D661" s="46"/>
      <c r="E661" s="46"/>
      <c r="F661" s="46"/>
      <c r="G661" s="46"/>
      <c r="H661" s="50"/>
      <c r="I661" s="50"/>
      <c r="J661" s="46"/>
      <c r="K661" s="46"/>
      <c r="L661" s="46"/>
      <c r="M661" s="239"/>
      <c r="N661" s="232"/>
      <c r="O661" s="61"/>
      <c r="P661" s="61"/>
      <c r="Q661" s="110"/>
      <c r="R661" s="46"/>
      <c r="S661" s="46"/>
      <c r="T661" s="57"/>
      <c r="U661" s="16"/>
      <c r="V661" s="16"/>
    </row>
    <row r="662" spans="1:22" s="65" customFormat="1" ht="12.75">
      <c r="A662" s="46"/>
      <c r="B662" s="46"/>
      <c r="C662" s="111"/>
      <c r="D662" s="46"/>
      <c r="E662" s="46"/>
      <c r="F662" s="46"/>
      <c r="G662" s="46"/>
      <c r="H662" s="50"/>
      <c r="I662" s="50"/>
      <c r="J662" s="46"/>
      <c r="K662" s="46"/>
      <c r="L662" s="46"/>
      <c r="M662" s="239"/>
      <c r="N662" s="232"/>
      <c r="O662" s="249"/>
      <c r="P662" s="61"/>
      <c r="Q662" s="110"/>
      <c r="R662" s="46"/>
      <c r="S662" s="46"/>
      <c r="T662" s="57"/>
      <c r="U662" s="16"/>
      <c r="V662" s="16"/>
    </row>
    <row r="663" spans="1:22" ht="13.5" thickBot="1">
      <c r="A663" s="250">
        <v>4</v>
      </c>
      <c r="B663" s="9" t="s">
        <v>2702</v>
      </c>
      <c r="C663" s="251">
        <v>12598</v>
      </c>
      <c r="D663" s="9" t="s">
        <v>1405</v>
      </c>
      <c r="E663" s="9" t="s">
        <v>2699</v>
      </c>
      <c r="F663" s="9" t="s">
        <v>2700</v>
      </c>
      <c r="G663" s="9" t="s">
        <v>1624</v>
      </c>
      <c r="H663" s="30" t="s">
        <v>1421</v>
      </c>
      <c r="I663" s="30">
        <v>30771</v>
      </c>
      <c r="J663" s="9">
        <v>1954</v>
      </c>
      <c r="K663" s="9"/>
      <c r="L663" s="9"/>
      <c r="M663" s="12"/>
      <c r="N663" s="11">
        <v>50047200</v>
      </c>
      <c r="O663" s="243">
        <f>N663/1936.27</f>
        <v>25847.22172011135</v>
      </c>
      <c r="P663" s="61"/>
      <c r="Q663" s="15" t="s">
        <v>1418</v>
      </c>
      <c r="R663" s="9" t="s">
        <v>1506</v>
      </c>
      <c r="S663" s="9"/>
      <c r="T663" s="32"/>
      <c r="U663" s="141"/>
      <c r="V663" s="141"/>
    </row>
    <row r="664" spans="1:22" s="234" customFormat="1" ht="13.5" thickTop="1">
      <c r="A664" s="9"/>
      <c r="B664" s="9"/>
      <c r="C664" s="204" t="s">
        <v>2309</v>
      </c>
      <c r="D664" s="9"/>
      <c r="E664" s="9"/>
      <c r="F664" s="9"/>
      <c r="G664" s="9"/>
      <c r="H664" s="30"/>
      <c r="I664" s="30"/>
      <c r="J664" s="9"/>
      <c r="K664" s="9"/>
      <c r="L664" s="9"/>
      <c r="M664" s="252" t="s">
        <v>1720</v>
      </c>
      <c r="N664" s="12"/>
      <c r="O664" s="241">
        <f>N663/1936.27</f>
        <v>25847.22172011135</v>
      </c>
      <c r="P664" s="55"/>
      <c r="Q664" s="15"/>
      <c r="R664" s="9"/>
      <c r="S664" s="9"/>
      <c r="T664" s="32"/>
      <c r="U664" s="141"/>
      <c r="V664" s="141"/>
    </row>
    <row r="665" spans="15:16" ht="12.75">
      <c r="O665" s="223"/>
      <c r="P665" s="223"/>
    </row>
    <row r="666" spans="1:22" s="65" customFormat="1" ht="12.75">
      <c r="A666" s="45">
        <v>3</v>
      </c>
      <c r="B666" s="46" t="s">
        <v>929</v>
      </c>
      <c r="C666" s="47">
        <v>15008</v>
      </c>
      <c r="D666" s="45" t="s">
        <v>1405</v>
      </c>
      <c r="E666" s="46" t="s">
        <v>930</v>
      </c>
      <c r="F666" s="48" t="s">
        <v>931</v>
      </c>
      <c r="G666" s="48" t="s">
        <v>938</v>
      </c>
      <c r="H666" s="49"/>
      <c r="I666" s="50">
        <v>30718</v>
      </c>
      <c r="J666" s="51">
        <v>614</v>
      </c>
      <c r="K666" s="52"/>
      <c r="L666" s="117"/>
      <c r="M666" s="54"/>
      <c r="N666" s="54"/>
      <c r="O666" s="55">
        <v>39076.41</v>
      </c>
      <c r="P666" s="55">
        <v>5523.16</v>
      </c>
      <c r="Q666" s="56" t="s">
        <v>2519</v>
      </c>
      <c r="R666" s="46"/>
      <c r="S666" s="46" t="s">
        <v>2520</v>
      </c>
      <c r="T666" s="57"/>
      <c r="U666" s="16"/>
      <c r="V666" s="16"/>
    </row>
    <row r="667" spans="1:22" s="65" customFormat="1" ht="12.75">
      <c r="A667" s="118">
        <v>3</v>
      </c>
      <c r="B667" s="16" t="s">
        <v>932</v>
      </c>
      <c r="C667" s="119">
        <v>11197</v>
      </c>
      <c r="D667" s="118" t="s">
        <v>1405</v>
      </c>
      <c r="E667" s="16" t="s">
        <v>933</v>
      </c>
      <c r="F667" s="34" t="s">
        <v>934</v>
      </c>
      <c r="G667" s="34" t="s">
        <v>2555</v>
      </c>
      <c r="H667" s="120">
        <v>33018</v>
      </c>
      <c r="I667" s="31">
        <v>30586</v>
      </c>
      <c r="J667" s="121">
        <v>4950</v>
      </c>
      <c r="K667" s="122"/>
      <c r="L667" s="123"/>
      <c r="M667" s="124"/>
      <c r="N667" s="124"/>
      <c r="O667" s="103">
        <f>M667/1936.27</f>
        <v>0</v>
      </c>
      <c r="P667" s="103">
        <f>N667/1936.27</f>
        <v>0</v>
      </c>
      <c r="Q667" s="104" t="s">
        <v>2519</v>
      </c>
      <c r="R667" s="16"/>
      <c r="S667" s="16" t="s">
        <v>42</v>
      </c>
      <c r="T667" s="33"/>
      <c r="U667" s="16"/>
      <c r="V667" s="16"/>
    </row>
    <row r="668" spans="1:22" s="65" customFormat="1" ht="12.75">
      <c r="A668" s="45">
        <v>3</v>
      </c>
      <c r="B668" s="46" t="s">
        <v>935</v>
      </c>
      <c r="C668" s="47">
        <v>44054</v>
      </c>
      <c r="D668" s="45" t="s">
        <v>185</v>
      </c>
      <c r="E668" s="46" t="s">
        <v>936</v>
      </c>
      <c r="F668" s="48" t="s">
        <v>937</v>
      </c>
      <c r="G668" s="48" t="s">
        <v>938</v>
      </c>
      <c r="H668" s="49"/>
      <c r="I668" s="50">
        <v>30622</v>
      </c>
      <c r="J668" s="51">
        <v>5615</v>
      </c>
      <c r="K668" s="52"/>
      <c r="L668" s="117"/>
      <c r="M668" s="54"/>
      <c r="N668" s="54"/>
      <c r="O668" s="55">
        <v>62355.94</v>
      </c>
      <c r="P668" s="55">
        <v>6811.86</v>
      </c>
      <c r="Q668" s="56" t="s">
        <v>2519</v>
      </c>
      <c r="R668" s="46"/>
      <c r="S668" s="46" t="s">
        <v>2520</v>
      </c>
      <c r="T668" s="57"/>
      <c r="U668" s="16"/>
      <c r="V668" s="16"/>
    </row>
    <row r="669" spans="1:22" s="65" customFormat="1" ht="12.75">
      <c r="A669" s="45">
        <v>3</v>
      </c>
      <c r="B669" s="46" t="s">
        <v>939</v>
      </c>
      <c r="C669" s="47">
        <v>13558</v>
      </c>
      <c r="D669" s="45" t="s">
        <v>1405</v>
      </c>
      <c r="E669" s="46" t="s">
        <v>940</v>
      </c>
      <c r="F669" s="48" t="s">
        <v>934</v>
      </c>
      <c r="G669" s="48" t="s">
        <v>938</v>
      </c>
      <c r="H669" s="49"/>
      <c r="I669" s="50">
        <v>30762</v>
      </c>
      <c r="J669" s="51">
        <v>1501</v>
      </c>
      <c r="K669" s="52"/>
      <c r="L669" s="117"/>
      <c r="M669" s="54"/>
      <c r="N669" s="54"/>
      <c r="O669" s="55">
        <v>63155.1</v>
      </c>
      <c r="P669" s="55">
        <v>8031.44</v>
      </c>
      <c r="Q669" s="56" t="s">
        <v>2519</v>
      </c>
      <c r="R669" s="46"/>
      <c r="S669" s="46" t="s">
        <v>2520</v>
      </c>
      <c r="T669" s="57"/>
      <c r="U669" s="16"/>
      <c r="V669" s="16"/>
    </row>
    <row r="670" spans="1:22" s="65" customFormat="1" ht="12.75">
      <c r="A670" s="45">
        <v>3</v>
      </c>
      <c r="B670" s="46" t="s">
        <v>941</v>
      </c>
      <c r="C670" s="47">
        <v>12535</v>
      </c>
      <c r="D670" s="45" t="s">
        <v>1405</v>
      </c>
      <c r="E670" s="46" t="s">
        <v>942</v>
      </c>
      <c r="F670" s="48" t="s">
        <v>942</v>
      </c>
      <c r="G670" s="48" t="s">
        <v>2555</v>
      </c>
      <c r="H670" s="49"/>
      <c r="I670" s="50">
        <v>30757</v>
      </c>
      <c r="J670" s="51">
        <v>1321</v>
      </c>
      <c r="K670" s="52"/>
      <c r="L670" s="117"/>
      <c r="M670" s="54"/>
      <c r="N670" s="54"/>
      <c r="O670" s="55">
        <v>63155.1</v>
      </c>
      <c r="P670" s="55">
        <v>10194.41</v>
      </c>
      <c r="Q670" s="56" t="s">
        <v>2519</v>
      </c>
      <c r="R670" s="46"/>
      <c r="S670" s="46" t="s">
        <v>42</v>
      </c>
      <c r="T670" s="57"/>
      <c r="U670" s="16"/>
      <c r="V670" s="16"/>
    </row>
    <row r="671" spans="1:22" s="65" customFormat="1" ht="12.75">
      <c r="A671" s="45">
        <v>3</v>
      </c>
      <c r="B671" s="46" t="s">
        <v>943</v>
      </c>
      <c r="C671" s="47"/>
      <c r="D671" s="45"/>
      <c r="E671" s="46"/>
      <c r="F671" s="48"/>
      <c r="G671" s="48" t="s">
        <v>1195</v>
      </c>
      <c r="H671" s="49"/>
      <c r="I671" s="50"/>
      <c r="J671" s="51"/>
      <c r="K671" s="52"/>
      <c r="L671" s="117"/>
      <c r="M671" s="54"/>
      <c r="N671" s="54"/>
      <c r="O671" s="55"/>
      <c r="P671" s="55">
        <v>21980.03</v>
      </c>
      <c r="Q671" s="56" t="s">
        <v>587</v>
      </c>
      <c r="R671" s="46"/>
      <c r="S671" s="46"/>
      <c r="T671" s="57"/>
      <c r="U671" s="16"/>
      <c r="V671" s="16"/>
    </row>
    <row r="672" spans="1:22" s="65" customFormat="1" ht="12.75">
      <c r="A672" s="45">
        <v>3</v>
      </c>
      <c r="B672" s="46" t="s">
        <v>944</v>
      </c>
      <c r="C672" s="47"/>
      <c r="D672" s="45"/>
      <c r="E672" s="46" t="s">
        <v>319</v>
      </c>
      <c r="F672" s="48"/>
      <c r="G672" s="48" t="s">
        <v>1195</v>
      </c>
      <c r="H672" s="49"/>
      <c r="I672" s="50"/>
      <c r="J672" s="51"/>
      <c r="K672" s="52"/>
      <c r="L672" s="117"/>
      <c r="M672" s="54"/>
      <c r="N672" s="54"/>
      <c r="O672" s="55">
        <f>M672/1936.27</f>
        <v>0</v>
      </c>
      <c r="P672" s="55">
        <v>19102.1</v>
      </c>
      <c r="Q672" s="56" t="s">
        <v>587</v>
      </c>
      <c r="R672" s="46"/>
      <c r="S672" s="46"/>
      <c r="T672" s="57"/>
      <c r="U672" s="16"/>
      <c r="V672" s="16"/>
    </row>
    <row r="673" spans="1:22" s="65" customFormat="1" ht="12.75">
      <c r="A673" s="45">
        <v>3</v>
      </c>
      <c r="B673" s="46" t="s">
        <v>945</v>
      </c>
      <c r="C673" s="47">
        <v>13529</v>
      </c>
      <c r="D673" s="45" t="s">
        <v>1405</v>
      </c>
      <c r="E673" s="46" t="s">
        <v>946</v>
      </c>
      <c r="F673" s="48" t="s">
        <v>145</v>
      </c>
      <c r="G673" s="48" t="s">
        <v>1195</v>
      </c>
      <c r="H673" s="49"/>
      <c r="I673" s="50">
        <v>30398</v>
      </c>
      <c r="J673" s="51">
        <v>1558</v>
      </c>
      <c r="K673" s="52"/>
      <c r="L673" s="117"/>
      <c r="M673" s="54"/>
      <c r="N673" s="54"/>
      <c r="O673" s="55">
        <f>M673/1936.27</f>
        <v>0</v>
      </c>
      <c r="P673" s="55">
        <v>7486.94</v>
      </c>
      <c r="Q673" s="56" t="s">
        <v>587</v>
      </c>
      <c r="R673" s="46"/>
      <c r="S673" s="46"/>
      <c r="T673" s="57"/>
      <c r="U673" s="16"/>
      <c r="V673" s="16"/>
    </row>
    <row r="674" spans="1:22" s="65" customFormat="1" ht="12.75">
      <c r="A674" s="45">
        <v>3</v>
      </c>
      <c r="B674" s="46" t="s">
        <v>947</v>
      </c>
      <c r="C674" s="47">
        <v>12749</v>
      </c>
      <c r="D674" s="45" t="s">
        <v>1405</v>
      </c>
      <c r="E674" s="46" t="s">
        <v>948</v>
      </c>
      <c r="F674" s="48"/>
      <c r="G674" s="48" t="s">
        <v>949</v>
      </c>
      <c r="H674" s="49"/>
      <c r="I674" s="50">
        <v>30718</v>
      </c>
      <c r="J674" s="51">
        <v>615</v>
      </c>
      <c r="K674" s="52"/>
      <c r="L674" s="117"/>
      <c r="M674" s="54"/>
      <c r="N674" s="54"/>
      <c r="O674" s="55">
        <f>M674/1936.27</f>
        <v>0</v>
      </c>
      <c r="P674" s="55">
        <v>6375.7</v>
      </c>
      <c r="Q674" s="56" t="s">
        <v>587</v>
      </c>
      <c r="R674" s="46"/>
      <c r="S674" s="46"/>
      <c r="T674" s="57"/>
      <c r="U674" s="16"/>
      <c r="V674" s="16"/>
    </row>
    <row r="675" spans="1:22" s="65" customFormat="1" ht="13.5" thickBot="1">
      <c r="A675" s="45">
        <v>3</v>
      </c>
      <c r="B675" s="46" t="s">
        <v>2310</v>
      </c>
      <c r="C675" s="47">
        <v>12619</v>
      </c>
      <c r="D675" s="45" t="s">
        <v>1405</v>
      </c>
      <c r="E675" s="46" t="s">
        <v>2311</v>
      </c>
      <c r="F675" s="48" t="s">
        <v>2312</v>
      </c>
      <c r="G675" s="48" t="s">
        <v>1181</v>
      </c>
      <c r="H675" s="49"/>
      <c r="I675" s="50">
        <v>31022</v>
      </c>
      <c r="J675" s="51">
        <v>6481</v>
      </c>
      <c r="K675" s="52"/>
      <c r="L675" s="117"/>
      <c r="M675" s="54"/>
      <c r="N675" s="54"/>
      <c r="O675" s="63">
        <f>M675/1936.27</f>
        <v>0</v>
      </c>
      <c r="P675" s="63">
        <f>N675/1936.27</f>
        <v>0</v>
      </c>
      <c r="Q675" s="56" t="s">
        <v>587</v>
      </c>
      <c r="R675" s="46"/>
      <c r="S675" s="46"/>
      <c r="T675" s="57"/>
      <c r="U675" s="16"/>
      <c r="V675" s="16"/>
    </row>
    <row r="676" spans="1:22" s="65" customFormat="1" ht="13.5" thickTop="1">
      <c r="A676" s="45">
        <v>3</v>
      </c>
      <c r="B676" s="46"/>
      <c r="C676" s="47"/>
      <c r="D676" s="45"/>
      <c r="E676" s="46"/>
      <c r="F676" s="48"/>
      <c r="G676" s="48"/>
      <c r="H676" s="49"/>
      <c r="I676" s="50"/>
      <c r="J676" s="366" t="s">
        <v>2350</v>
      </c>
      <c r="K676" s="367"/>
      <c r="L676" s="368"/>
      <c r="M676" s="54"/>
      <c r="N676" s="54"/>
      <c r="O676" s="109">
        <f>SUM(O666:O675)</f>
        <v>227742.55000000002</v>
      </c>
      <c r="P676" s="109">
        <f>SUM(P666:P675)</f>
        <v>85505.64</v>
      </c>
      <c r="Q676" s="56"/>
      <c r="R676" s="46"/>
      <c r="S676" s="46"/>
      <c r="T676" s="57"/>
      <c r="U676" s="16"/>
      <c r="V676" s="16"/>
    </row>
    <row r="677" spans="1:22" s="65" customFormat="1" ht="12.75">
      <c r="A677" s="45"/>
      <c r="B677" s="46"/>
      <c r="C677" s="47"/>
      <c r="D677" s="45"/>
      <c r="E677" s="46"/>
      <c r="F677" s="48"/>
      <c r="G677" s="48"/>
      <c r="H677" s="49"/>
      <c r="I677" s="50"/>
      <c r="J677" s="366"/>
      <c r="K677" s="367"/>
      <c r="L677" s="368"/>
      <c r="M677" s="54"/>
      <c r="N677" s="54"/>
      <c r="O677" s="55"/>
      <c r="P677" s="55"/>
      <c r="Q677" s="56"/>
      <c r="R677" s="46"/>
      <c r="S677" s="46"/>
      <c r="T677" s="57"/>
      <c r="U677" s="16"/>
      <c r="V677" s="16"/>
    </row>
    <row r="678" spans="1:22" s="144" customFormat="1" ht="12.75">
      <c r="A678" s="45"/>
      <c r="B678" s="110"/>
      <c r="C678" s="111" t="s">
        <v>996</v>
      </c>
      <c r="D678" s="140"/>
      <c r="E678" s="46"/>
      <c r="F678" s="48"/>
      <c r="G678" s="48"/>
      <c r="H678" s="49"/>
      <c r="I678" s="50"/>
      <c r="J678" s="369" t="s">
        <v>2363</v>
      </c>
      <c r="K678" s="370"/>
      <c r="L678" s="371"/>
      <c r="M678" s="54"/>
      <c r="N678" s="54"/>
      <c r="O678" s="372">
        <f>O676+P676</f>
        <v>313248.19</v>
      </c>
      <c r="P678" s="373"/>
      <c r="Q678" s="56"/>
      <c r="R678" s="46"/>
      <c r="S678" s="46"/>
      <c r="T678" s="57"/>
      <c r="U678" s="16"/>
      <c r="V678" s="16"/>
    </row>
    <row r="679" spans="15:16" ht="12.75">
      <c r="O679" s="223"/>
      <c r="P679" s="223"/>
    </row>
    <row r="680" spans="1:22" ht="12.75">
      <c r="A680" s="250">
        <v>10</v>
      </c>
      <c r="B680" s="9" t="s">
        <v>2726</v>
      </c>
      <c r="C680" s="251">
        <v>4328</v>
      </c>
      <c r="D680" s="9" t="s">
        <v>1405</v>
      </c>
      <c r="E680" s="9" t="s">
        <v>2727</v>
      </c>
      <c r="F680" s="9" t="s">
        <v>2727</v>
      </c>
      <c r="G680" s="9" t="s">
        <v>2555</v>
      </c>
      <c r="H680" s="30" t="s">
        <v>1422</v>
      </c>
      <c r="I680" s="30">
        <v>31022</v>
      </c>
      <c r="J680" s="9">
        <v>6487</v>
      </c>
      <c r="K680" s="9"/>
      <c r="L680" s="9"/>
      <c r="M680" s="12"/>
      <c r="N680" s="11">
        <v>28193360</v>
      </c>
      <c r="O680" s="55">
        <f>M680/1936.27</f>
        <v>0</v>
      </c>
      <c r="P680" s="55">
        <f>N680/1936.27</f>
        <v>14560.655280513565</v>
      </c>
      <c r="Q680" s="15" t="s">
        <v>2519</v>
      </c>
      <c r="R680" s="9" t="s">
        <v>1506</v>
      </c>
      <c r="S680" s="9"/>
      <c r="T680" s="32"/>
      <c r="U680" s="9"/>
      <c r="V680" s="141"/>
    </row>
    <row r="681" spans="1:22" ht="12.75">
      <c r="A681" s="250">
        <v>10</v>
      </c>
      <c r="B681" s="9" t="s">
        <v>2728</v>
      </c>
      <c r="C681" s="251">
        <v>6112</v>
      </c>
      <c r="D681" s="9" t="s">
        <v>1405</v>
      </c>
      <c r="E681" s="9" t="s">
        <v>2729</v>
      </c>
      <c r="F681" s="9" t="s">
        <v>1453</v>
      </c>
      <c r="G681" s="9" t="s">
        <v>2555</v>
      </c>
      <c r="H681" s="30"/>
      <c r="I681" s="30">
        <v>31022</v>
      </c>
      <c r="J681" s="9">
        <v>6488</v>
      </c>
      <c r="K681" s="9"/>
      <c r="L681" s="9"/>
      <c r="M681" s="12"/>
      <c r="N681" s="11">
        <v>55557552</v>
      </c>
      <c r="O681" s="55">
        <f aca="true" t="shared" si="67" ref="O681:P684">M681/1936.27</f>
        <v>0</v>
      </c>
      <c r="P681" s="55">
        <f t="shared" si="67"/>
        <v>28693.081026922897</v>
      </c>
      <c r="Q681" s="15" t="s">
        <v>1389</v>
      </c>
      <c r="R681" s="9" t="s">
        <v>1506</v>
      </c>
      <c r="S681" s="9"/>
      <c r="T681" s="32"/>
      <c r="U681" s="9"/>
      <c r="V681" s="141"/>
    </row>
    <row r="682" spans="1:22" ht="12.75">
      <c r="A682" s="250">
        <v>10</v>
      </c>
      <c r="B682" s="9" t="s">
        <v>1508</v>
      </c>
      <c r="C682" s="251">
        <v>827</v>
      </c>
      <c r="D682" s="9" t="s">
        <v>1405</v>
      </c>
      <c r="E682" s="9" t="s">
        <v>1454</v>
      </c>
      <c r="F682" s="9" t="s">
        <v>1455</v>
      </c>
      <c r="G682" s="9" t="s">
        <v>2555</v>
      </c>
      <c r="H682" s="30"/>
      <c r="I682" s="30">
        <v>30771</v>
      </c>
      <c r="J682" s="9">
        <v>1941</v>
      </c>
      <c r="K682" s="9"/>
      <c r="L682" s="9"/>
      <c r="M682" s="11"/>
      <c r="N682" s="11">
        <v>28464644</v>
      </c>
      <c r="O682" s="55">
        <f t="shared" si="67"/>
        <v>0</v>
      </c>
      <c r="P682" s="55">
        <f t="shared" si="67"/>
        <v>14700.761773926157</v>
      </c>
      <c r="Q682" s="15" t="s">
        <v>1389</v>
      </c>
      <c r="R682" s="9" t="s">
        <v>1506</v>
      </c>
      <c r="S682" s="9"/>
      <c r="T682" s="32"/>
      <c r="U682" s="141"/>
      <c r="V682" s="141"/>
    </row>
    <row r="683" spans="1:22" ht="12.75">
      <c r="A683" s="250">
        <v>10</v>
      </c>
      <c r="B683" s="9" t="s">
        <v>1456</v>
      </c>
      <c r="C683" s="251">
        <v>14786</v>
      </c>
      <c r="D683" s="9" t="s">
        <v>1405</v>
      </c>
      <c r="E683" s="9" t="s">
        <v>1457</v>
      </c>
      <c r="F683" s="9" t="s">
        <v>1458</v>
      </c>
      <c r="G683" s="9" t="s">
        <v>363</v>
      </c>
      <c r="H683" s="30"/>
      <c r="I683" s="30"/>
      <c r="J683" s="9"/>
      <c r="K683" s="9"/>
      <c r="L683" s="9"/>
      <c r="M683" s="11"/>
      <c r="N683" s="11">
        <v>15444793</v>
      </c>
      <c r="O683" s="55">
        <f t="shared" si="67"/>
        <v>0</v>
      </c>
      <c r="P683" s="55">
        <f t="shared" si="67"/>
        <v>7976.569899859007</v>
      </c>
      <c r="Q683" s="15" t="s">
        <v>2159</v>
      </c>
      <c r="R683" s="9" t="s">
        <v>1506</v>
      </c>
      <c r="S683" s="9"/>
      <c r="T683" s="32"/>
      <c r="U683" s="141"/>
      <c r="V683" s="141"/>
    </row>
    <row r="684" spans="1:22" ht="13.5" thickBot="1">
      <c r="A684" s="250">
        <v>10</v>
      </c>
      <c r="B684" s="9" t="s">
        <v>1459</v>
      </c>
      <c r="C684" s="251">
        <v>7041</v>
      </c>
      <c r="D684" s="9" t="s">
        <v>1405</v>
      </c>
      <c r="E684" s="9" t="s">
        <v>1460</v>
      </c>
      <c r="F684" s="9" t="s">
        <v>1461</v>
      </c>
      <c r="G684" s="9" t="s">
        <v>2555</v>
      </c>
      <c r="H684" s="30"/>
      <c r="I684" s="30"/>
      <c r="J684" s="9"/>
      <c r="K684" s="9"/>
      <c r="L684" s="9"/>
      <c r="M684" s="12"/>
      <c r="N684" s="11">
        <v>45570937</v>
      </c>
      <c r="O684" s="55">
        <f t="shared" si="67"/>
        <v>0</v>
      </c>
      <c r="P684" s="236">
        <f t="shared" si="67"/>
        <v>23535.424811622346</v>
      </c>
      <c r="Q684" s="15" t="s">
        <v>1389</v>
      </c>
      <c r="R684" s="9" t="s">
        <v>1506</v>
      </c>
      <c r="S684" s="9"/>
      <c r="T684" s="32"/>
      <c r="U684" s="141"/>
      <c r="V684" s="141"/>
    </row>
    <row r="685" spans="1:22" ht="13.5" thickTop="1">
      <c r="A685" s="250"/>
      <c r="B685" s="9"/>
      <c r="C685" s="204" t="s">
        <v>996</v>
      </c>
      <c r="D685" s="9"/>
      <c r="E685" s="9"/>
      <c r="F685" s="9"/>
      <c r="G685" s="9"/>
      <c r="H685" s="30"/>
      <c r="I685" s="30"/>
      <c r="J685" s="9"/>
      <c r="K685" s="9"/>
      <c r="L685" s="9"/>
      <c r="M685" s="252" t="s">
        <v>1718</v>
      </c>
      <c r="N685" s="11"/>
      <c r="O685" s="55">
        <f>SUM(O680:O684)</f>
        <v>0</v>
      </c>
      <c r="P685" s="241">
        <f>P680+P681+P682+P683+P684</f>
        <v>89466.49279284397</v>
      </c>
      <c r="Q685" s="15"/>
      <c r="R685" s="9"/>
      <c r="S685" s="9"/>
      <c r="T685" s="32"/>
      <c r="U685" s="141"/>
      <c r="V685" s="141"/>
    </row>
    <row r="686" spans="15:16" ht="12.75">
      <c r="O686" s="223"/>
      <c r="P686" s="223"/>
    </row>
    <row r="687" spans="1:37" s="133" customFormat="1" ht="12.75">
      <c r="A687" s="46" t="s">
        <v>1852</v>
      </c>
      <c r="B687" s="46" t="s">
        <v>1853</v>
      </c>
      <c r="C687" s="47">
        <v>10856</v>
      </c>
      <c r="D687" s="46" t="s">
        <v>1405</v>
      </c>
      <c r="E687" s="46" t="s">
        <v>1500</v>
      </c>
      <c r="F687" s="46" t="s">
        <v>1500</v>
      </c>
      <c r="G687" s="46" t="s">
        <v>36</v>
      </c>
      <c r="H687" s="50"/>
      <c r="I687" s="50"/>
      <c r="J687" s="46"/>
      <c r="K687" s="46"/>
      <c r="L687" s="46"/>
      <c r="M687" s="232">
        <v>59844618</v>
      </c>
      <c r="N687" s="232"/>
      <c r="O687" s="55">
        <f aca="true" t="shared" si="68" ref="O687:O692">M687/1936.27</f>
        <v>30907.165839474867</v>
      </c>
      <c r="P687" s="55">
        <f aca="true" t="shared" si="69" ref="P687:P692">N687/1936.27</f>
        <v>0</v>
      </c>
      <c r="Q687" s="110" t="s">
        <v>2519</v>
      </c>
      <c r="R687" s="46"/>
      <c r="S687" s="46"/>
      <c r="T687" s="57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  <c r="AK687" s="253"/>
    </row>
    <row r="688" spans="1:37" s="133" customFormat="1" ht="12.75">
      <c r="A688" s="46" t="s">
        <v>1852</v>
      </c>
      <c r="B688" s="46" t="s">
        <v>1854</v>
      </c>
      <c r="C688" s="47">
        <v>7575</v>
      </c>
      <c r="D688" s="46" t="s">
        <v>1405</v>
      </c>
      <c r="E688" s="46" t="s">
        <v>1500</v>
      </c>
      <c r="F688" s="46" t="s">
        <v>1500</v>
      </c>
      <c r="G688" s="46" t="s">
        <v>853</v>
      </c>
      <c r="H688" s="50"/>
      <c r="I688" s="50"/>
      <c r="J688" s="46"/>
      <c r="K688" s="46"/>
      <c r="L688" s="46"/>
      <c r="M688" s="232">
        <v>52390936</v>
      </c>
      <c r="N688" s="232"/>
      <c r="O688" s="55">
        <f t="shared" si="68"/>
        <v>27057.660346955745</v>
      </c>
      <c r="P688" s="55">
        <f t="shared" si="69"/>
        <v>0</v>
      </c>
      <c r="Q688" s="110" t="s">
        <v>2519</v>
      </c>
      <c r="R688" s="46"/>
      <c r="S688" s="46"/>
      <c r="T688" s="57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  <c r="AK688" s="253"/>
    </row>
    <row r="689" spans="1:37" s="133" customFormat="1" ht="12.75">
      <c r="A689" s="46" t="s">
        <v>1852</v>
      </c>
      <c r="B689" s="46" t="s">
        <v>1855</v>
      </c>
      <c r="C689" s="47">
        <v>10024</v>
      </c>
      <c r="D689" s="46" t="s">
        <v>1405</v>
      </c>
      <c r="E689" s="46" t="s">
        <v>2207</v>
      </c>
      <c r="F689" s="46" t="s">
        <v>2207</v>
      </c>
      <c r="G689" s="46" t="s">
        <v>2555</v>
      </c>
      <c r="H689" s="50"/>
      <c r="I689" s="50"/>
      <c r="J689" s="46"/>
      <c r="K689" s="46"/>
      <c r="L689" s="46"/>
      <c r="M689" s="232">
        <v>58163560</v>
      </c>
      <c r="N689" s="232"/>
      <c r="O689" s="55">
        <f t="shared" si="68"/>
        <v>30038.97183760529</v>
      </c>
      <c r="P689" s="55">
        <f t="shared" si="69"/>
        <v>0</v>
      </c>
      <c r="Q689" s="110" t="s">
        <v>2519</v>
      </c>
      <c r="R689" s="46"/>
      <c r="S689" s="46"/>
      <c r="T689" s="57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  <c r="AK689" s="253"/>
    </row>
    <row r="690" spans="1:37" s="133" customFormat="1" ht="12.75">
      <c r="A690" s="46" t="s">
        <v>1852</v>
      </c>
      <c r="B690" s="46" t="s">
        <v>1856</v>
      </c>
      <c r="C690" s="47"/>
      <c r="D690" s="46" t="s">
        <v>1405</v>
      </c>
      <c r="E690" s="46" t="s">
        <v>1502</v>
      </c>
      <c r="F690" s="46" t="s">
        <v>1500</v>
      </c>
      <c r="G690" s="46" t="s">
        <v>1527</v>
      </c>
      <c r="H690" s="50"/>
      <c r="I690" s="50"/>
      <c r="J690" s="46"/>
      <c r="K690" s="46"/>
      <c r="L690" s="46"/>
      <c r="M690" s="232">
        <v>5763478</v>
      </c>
      <c r="N690" s="232"/>
      <c r="O690" s="55">
        <f t="shared" si="68"/>
        <v>2976.5879758504752</v>
      </c>
      <c r="P690" s="55">
        <f t="shared" si="69"/>
        <v>0</v>
      </c>
      <c r="Q690" s="110" t="s">
        <v>587</v>
      </c>
      <c r="R690" s="46"/>
      <c r="S690" s="46"/>
      <c r="T690" s="57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  <c r="AK690" s="253"/>
    </row>
    <row r="691" spans="1:37" s="133" customFormat="1" ht="12.75">
      <c r="A691" s="46" t="s">
        <v>1852</v>
      </c>
      <c r="B691" s="46" t="s">
        <v>1503</v>
      </c>
      <c r="C691" s="47"/>
      <c r="D691" s="46"/>
      <c r="E691" s="46"/>
      <c r="F691" s="46" t="s">
        <v>1501</v>
      </c>
      <c r="G691" s="46" t="s">
        <v>1527</v>
      </c>
      <c r="H691" s="50"/>
      <c r="I691" s="50"/>
      <c r="J691" s="46"/>
      <c r="K691" s="46"/>
      <c r="L691" s="46"/>
      <c r="M691" s="232">
        <v>1695140</v>
      </c>
      <c r="N691" s="232"/>
      <c r="O691" s="55">
        <f t="shared" si="68"/>
        <v>875.4667479225521</v>
      </c>
      <c r="P691" s="55">
        <f t="shared" si="69"/>
        <v>0</v>
      </c>
      <c r="Q691" s="110" t="s">
        <v>587</v>
      </c>
      <c r="R691" s="46"/>
      <c r="S691" s="46"/>
      <c r="T691" s="57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  <c r="AK691" s="253"/>
    </row>
    <row r="692" spans="1:37" s="133" customFormat="1" ht="12.75">
      <c r="A692" s="46" t="s">
        <v>1852</v>
      </c>
      <c r="B692" s="46" t="s">
        <v>1857</v>
      </c>
      <c r="C692" s="47"/>
      <c r="D692" s="46"/>
      <c r="E692" s="46"/>
      <c r="F692" s="46" t="s">
        <v>1501</v>
      </c>
      <c r="G692" s="46" t="s">
        <v>1527</v>
      </c>
      <c r="H692" s="50"/>
      <c r="I692" s="50"/>
      <c r="J692" s="46"/>
      <c r="K692" s="46"/>
      <c r="L692" s="46"/>
      <c r="M692" s="232">
        <v>19448125</v>
      </c>
      <c r="N692" s="232"/>
      <c r="O692" s="55">
        <f t="shared" si="68"/>
        <v>10044.118330604719</v>
      </c>
      <c r="P692" s="55">
        <f t="shared" si="69"/>
        <v>0</v>
      </c>
      <c r="Q692" s="110" t="s">
        <v>587</v>
      </c>
      <c r="R692" s="46"/>
      <c r="S692" s="46"/>
      <c r="T692" s="57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  <c r="AK692" s="253"/>
    </row>
    <row r="693" spans="1:37" s="246" customFormat="1" ht="12.75">
      <c r="A693" s="46" t="s">
        <v>1852</v>
      </c>
      <c r="B693" s="46" t="s">
        <v>1858</v>
      </c>
      <c r="C693" s="47">
        <v>9166</v>
      </c>
      <c r="D693" s="46" t="s">
        <v>1405</v>
      </c>
      <c r="E693" s="46" t="s">
        <v>2206</v>
      </c>
      <c r="F693" s="46" t="s">
        <v>2206</v>
      </c>
      <c r="G693" s="46" t="s">
        <v>6</v>
      </c>
      <c r="H693" s="50"/>
      <c r="I693" s="50"/>
      <c r="J693" s="46"/>
      <c r="K693" s="46"/>
      <c r="L693" s="46"/>
      <c r="M693" s="232">
        <v>29594838</v>
      </c>
      <c r="N693" s="232"/>
      <c r="O693" s="55">
        <f>M693/1936.27</f>
        <v>15284.4582625357</v>
      </c>
      <c r="P693" s="55"/>
      <c r="Q693" s="110" t="s">
        <v>2735</v>
      </c>
      <c r="R693" s="46"/>
      <c r="S693" s="46"/>
      <c r="T693" s="57"/>
      <c r="U693" s="133"/>
      <c r="W693" s="247"/>
      <c r="X693" s="247"/>
      <c r="Y693" s="247"/>
      <c r="Z693" s="247"/>
      <c r="AA693" s="247"/>
      <c r="AB693" s="247"/>
      <c r="AC693" s="247"/>
      <c r="AD693" s="247"/>
      <c r="AE693" s="247"/>
      <c r="AF693" s="247"/>
      <c r="AG693" s="247"/>
      <c r="AH693" s="247"/>
      <c r="AI693" s="247"/>
      <c r="AJ693" s="247"/>
      <c r="AK693" s="254"/>
    </row>
    <row r="694" spans="1:37" s="133" customFormat="1" ht="12.75">
      <c r="A694" s="46" t="s">
        <v>1852</v>
      </c>
      <c r="B694" s="46" t="s">
        <v>2248</v>
      </c>
      <c r="C694" s="47"/>
      <c r="D694" s="46" t="s">
        <v>1405</v>
      </c>
      <c r="E694" s="46" t="s">
        <v>1504</v>
      </c>
      <c r="F694" s="46" t="s">
        <v>1500</v>
      </c>
      <c r="G694" s="46" t="s">
        <v>1859</v>
      </c>
      <c r="H694" s="50"/>
      <c r="I694" s="50"/>
      <c r="J694" s="46"/>
      <c r="K694" s="46"/>
      <c r="L694" s="46"/>
      <c r="M694" s="232">
        <v>105528680</v>
      </c>
      <c r="N694" s="232"/>
      <c r="O694" s="55">
        <f aca="true" t="shared" si="70" ref="O694:P696">M694/1936.27</f>
        <v>54501.01483780671</v>
      </c>
      <c r="P694" s="55">
        <f t="shared" si="70"/>
        <v>0</v>
      </c>
      <c r="Q694" s="110" t="s">
        <v>2519</v>
      </c>
      <c r="R694" s="46" t="s">
        <v>1506</v>
      </c>
      <c r="S694" s="46"/>
      <c r="T694" s="57"/>
      <c r="U694" s="246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  <c r="AK694" s="253"/>
    </row>
    <row r="695" spans="1:37" s="133" customFormat="1" ht="12.75">
      <c r="A695" s="46" t="s">
        <v>1852</v>
      </c>
      <c r="B695" s="46" t="s">
        <v>1860</v>
      </c>
      <c r="C695" s="47"/>
      <c r="D695" s="46" t="s">
        <v>1405</v>
      </c>
      <c r="E695" s="46" t="s">
        <v>1505</v>
      </c>
      <c r="F695" s="46" t="s">
        <v>1501</v>
      </c>
      <c r="G695" s="46" t="s">
        <v>1527</v>
      </c>
      <c r="H695" s="50"/>
      <c r="I695" s="50"/>
      <c r="J695" s="46"/>
      <c r="K695" s="46"/>
      <c r="L695" s="46"/>
      <c r="M695" s="232">
        <v>8893575</v>
      </c>
      <c r="N695" s="232"/>
      <c r="O695" s="55">
        <f t="shared" si="70"/>
        <v>4593.14816631978</v>
      </c>
      <c r="P695" s="55">
        <f t="shared" si="70"/>
        <v>0</v>
      </c>
      <c r="Q695" s="110" t="s">
        <v>587</v>
      </c>
      <c r="R695" s="46"/>
      <c r="S695" s="46"/>
      <c r="T695" s="57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  <c r="AK695" s="253"/>
    </row>
    <row r="696" spans="1:37" s="133" customFormat="1" ht="13.5" thickBot="1">
      <c r="A696" s="46" t="s">
        <v>1852</v>
      </c>
      <c r="B696" s="46" t="s">
        <v>1861</v>
      </c>
      <c r="C696" s="47"/>
      <c r="D696" s="46"/>
      <c r="E696" s="46"/>
      <c r="F696" s="46" t="s">
        <v>1501</v>
      </c>
      <c r="G696" s="46" t="s">
        <v>1527</v>
      </c>
      <c r="H696" s="50"/>
      <c r="I696" s="50"/>
      <c r="J696" s="46"/>
      <c r="K696" s="46"/>
      <c r="L696" s="46"/>
      <c r="M696" s="232">
        <v>8735887</v>
      </c>
      <c r="N696" s="232"/>
      <c r="O696" s="63">
        <f t="shared" si="70"/>
        <v>4511.709110816157</v>
      </c>
      <c r="P696" s="63">
        <f t="shared" si="70"/>
        <v>0</v>
      </c>
      <c r="Q696" s="110" t="s">
        <v>587</v>
      </c>
      <c r="R696" s="46"/>
      <c r="S696" s="46"/>
      <c r="T696" s="57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  <c r="AK696" s="253"/>
    </row>
    <row r="697" spans="1:36" s="168" customFormat="1" ht="13.5" thickTop="1">
      <c r="A697" s="46"/>
      <c r="B697" s="46"/>
      <c r="C697" s="237" t="s">
        <v>996</v>
      </c>
      <c r="D697" s="46"/>
      <c r="E697" s="46"/>
      <c r="F697" s="46"/>
      <c r="G697" s="46"/>
      <c r="H697" s="50"/>
      <c r="I697" s="50"/>
      <c r="J697" s="239"/>
      <c r="K697" s="239" t="s">
        <v>2223</v>
      </c>
      <c r="L697" s="46"/>
      <c r="M697" s="239"/>
      <c r="N697" s="232"/>
      <c r="O697" s="245">
        <f>SUM(O688:O696)</f>
        <v>149883.13561641716</v>
      </c>
      <c r="P697" s="109">
        <f>P687+P688+P689+P690+P691+P692+P694+P695+P696</f>
        <v>0</v>
      </c>
      <c r="Q697" s="110"/>
      <c r="R697" s="46"/>
      <c r="S697" s="46"/>
      <c r="T697" s="57"/>
      <c r="U697" s="133"/>
      <c r="V697" s="133"/>
      <c r="W697" s="171"/>
      <c r="X697" s="171"/>
      <c r="Y697" s="171"/>
      <c r="Z697" s="171"/>
      <c r="AA697" s="171"/>
      <c r="AB697" s="255"/>
      <c r="AC697" s="255"/>
      <c r="AD697" s="255"/>
      <c r="AE697" s="255"/>
      <c r="AF697" s="255"/>
      <c r="AG697" s="255"/>
      <c r="AH697" s="255"/>
      <c r="AI697" s="255"/>
      <c r="AJ697" s="255"/>
    </row>
    <row r="698" spans="15:16" ht="12.75">
      <c r="O698" s="223"/>
      <c r="P698" s="223"/>
    </row>
    <row r="699" spans="1:22" ht="12.75">
      <c r="A699" s="45">
        <v>9</v>
      </c>
      <c r="B699" s="46" t="s">
        <v>2713</v>
      </c>
      <c r="C699" s="47">
        <v>18957</v>
      </c>
      <c r="D699" s="46" t="s">
        <v>1405</v>
      </c>
      <c r="E699" s="46" t="s">
        <v>2714</v>
      </c>
      <c r="F699" s="46" t="s">
        <v>2714</v>
      </c>
      <c r="G699" s="46" t="s">
        <v>2555</v>
      </c>
      <c r="H699" s="50"/>
      <c r="I699" s="50">
        <v>31022</v>
      </c>
      <c r="J699" s="46">
        <v>6481</v>
      </c>
      <c r="K699" s="46"/>
      <c r="L699" s="46"/>
      <c r="M699" s="232"/>
      <c r="N699" s="233">
        <v>43567888</v>
      </c>
      <c r="O699" s="55">
        <f aca="true" t="shared" si="71" ref="O699:P703">M699/1936.27</f>
        <v>0</v>
      </c>
      <c r="P699" s="55">
        <f t="shared" si="71"/>
        <v>22500.93633635805</v>
      </c>
      <c r="Q699" s="110" t="s">
        <v>2519</v>
      </c>
      <c r="R699" s="46" t="s">
        <v>1506</v>
      </c>
      <c r="S699" s="46"/>
      <c r="T699" s="57"/>
      <c r="U699" s="141"/>
      <c r="V699" s="141"/>
    </row>
    <row r="700" spans="1:22" ht="12.75">
      <c r="A700" s="45">
        <v>9</v>
      </c>
      <c r="B700" s="46" t="s">
        <v>2716</v>
      </c>
      <c r="C700" s="47">
        <v>9068</v>
      </c>
      <c r="D700" s="46" t="s">
        <v>1405</v>
      </c>
      <c r="E700" s="46" t="s">
        <v>2715</v>
      </c>
      <c r="F700" s="46" t="s">
        <v>2715</v>
      </c>
      <c r="G700" s="46" t="s">
        <v>2555</v>
      </c>
      <c r="H700" s="50"/>
      <c r="I700" s="50">
        <v>31022</v>
      </c>
      <c r="J700" s="46">
        <v>6481</v>
      </c>
      <c r="K700" s="46"/>
      <c r="L700" s="46"/>
      <c r="M700" s="232"/>
      <c r="N700" s="233">
        <v>40006744</v>
      </c>
      <c r="O700" s="55">
        <f t="shared" si="71"/>
        <v>0</v>
      </c>
      <c r="P700" s="55">
        <f t="shared" si="71"/>
        <v>20661.758948906918</v>
      </c>
      <c r="Q700" s="110" t="s">
        <v>2519</v>
      </c>
      <c r="R700" s="46" t="s">
        <v>1506</v>
      </c>
      <c r="S700" s="46"/>
      <c r="T700" s="57"/>
      <c r="U700" s="141"/>
      <c r="V700" s="141"/>
    </row>
    <row r="701" spans="1:22" ht="12.75">
      <c r="A701" s="45">
        <v>9</v>
      </c>
      <c r="B701" s="46" t="s">
        <v>2717</v>
      </c>
      <c r="C701" s="47">
        <v>17786</v>
      </c>
      <c r="D701" s="46" t="s">
        <v>1405</v>
      </c>
      <c r="E701" s="46" t="s">
        <v>2718</v>
      </c>
      <c r="F701" s="46" t="s">
        <v>2719</v>
      </c>
      <c r="G701" s="46" t="s">
        <v>2555</v>
      </c>
      <c r="H701" s="50"/>
      <c r="I701" s="50">
        <v>30767</v>
      </c>
      <c r="J701" s="46">
        <v>1633</v>
      </c>
      <c r="K701" s="46"/>
      <c r="L701" s="46"/>
      <c r="M701" s="233">
        <v>3613040</v>
      </c>
      <c r="N701" s="233"/>
      <c r="O701" s="55">
        <f t="shared" si="71"/>
        <v>1865.9794346862782</v>
      </c>
      <c r="P701" s="55">
        <f t="shared" si="71"/>
        <v>0</v>
      </c>
      <c r="Q701" s="110" t="s">
        <v>2735</v>
      </c>
      <c r="R701" s="46" t="s">
        <v>2732</v>
      </c>
      <c r="S701" s="46"/>
      <c r="T701" s="57"/>
      <c r="U701" s="141"/>
      <c r="V701" s="141"/>
    </row>
    <row r="702" spans="1:22" ht="12.75">
      <c r="A702" s="45">
        <v>9</v>
      </c>
      <c r="B702" s="46" t="s">
        <v>2720</v>
      </c>
      <c r="C702" s="47">
        <v>16918</v>
      </c>
      <c r="D702" s="46" t="s">
        <v>1405</v>
      </c>
      <c r="E702" s="46" t="s">
        <v>2721</v>
      </c>
      <c r="F702" s="46" t="s">
        <v>2722</v>
      </c>
      <c r="G702" s="46" t="s">
        <v>2555</v>
      </c>
      <c r="H702" s="50"/>
      <c r="I702" s="50">
        <v>31021</v>
      </c>
      <c r="J702" s="46">
        <v>6453</v>
      </c>
      <c r="K702" s="46"/>
      <c r="L702" s="46"/>
      <c r="M702" s="232"/>
      <c r="N702" s="233">
        <v>55953259</v>
      </c>
      <c r="O702" s="55">
        <f t="shared" si="71"/>
        <v>0</v>
      </c>
      <c r="P702" s="55">
        <f t="shared" si="71"/>
        <v>28897.446637090903</v>
      </c>
      <c r="Q702" s="110" t="s">
        <v>2519</v>
      </c>
      <c r="R702" s="46" t="s">
        <v>1506</v>
      </c>
      <c r="S702" s="46"/>
      <c r="T702" s="57"/>
      <c r="U702" s="141"/>
      <c r="V702" s="141"/>
    </row>
    <row r="703" spans="1:22" ht="12.75">
      <c r="A703" s="45">
        <v>9</v>
      </c>
      <c r="B703" s="46" t="s">
        <v>2038</v>
      </c>
      <c r="C703" s="47">
        <v>3722</v>
      </c>
      <c r="D703" s="46" t="s">
        <v>2723</v>
      </c>
      <c r="E703" s="46" t="s">
        <v>2724</v>
      </c>
      <c r="F703" s="46" t="s">
        <v>2725</v>
      </c>
      <c r="G703" s="46" t="s">
        <v>2555</v>
      </c>
      <c r="H703" s="50"/>
      <c r="I703" s="50">
        <v>31022</v>
      </c>
      <c r="J703" s="46">
        <v>6481</v>
      </c>
      <c r="K703" s="46"/>
      <c r="L703" s="46"/>
      <c r="M703" s="232"/>
      <c r="N703" s="233">
        <v>63134310</v>
      </c>
      <c r="O703" s="55">
        <f t="shared" si="71"/>
        <v>0</v>
      </c>
      <c r="P703" s="55">
        <f t="shared" si="71"/>
        <v>32606.14996875436</v>
      </c>
      <c r="Q703" s="110" t="s">
        <v>2519</v>
      </c>
      <c r="R703" s="46" t="s">
        <v>1506</v>
      </c>
      <c r="S703" s="46"/>
      <c r="T703" s="57"/>
      <c r="U703" s="141"/>
      <c r="V703" s="141"/>
    </row>
    <row r="704" spans="1:22" ht="12.75">
      <c r="A704" s="45"/>
      <c r="B704" s="46"/>
      <c r="C704" s="47"/>
      <c r="D704" s="46"/>
      <c r="E704" s="46"/>
      <c r="F704" s="46"/>
      <c r="G704" s="46"/>
      <c r="H704" s="50"/>
      <c r="I704" s="50"/>
      <c r="J704" s="46"/>
      <c r="K704" s="46"/>
      <c r="L704" s="46"/>
      <c r="M704" s="239" t="s">
        <v>2505</v>
      </c>
      <c r="N704" s="233"/>
      <c r="O704" s="55">
        <f>O699+O703</f>
        <v>0</v>
      </c>
      <c r="P704" s="61">
        <f>SUM(P699:P703)</f>
        <v>104666.29189111023</v>
      </c>
      <c r="Q704" s="110"/>
      <c r="R704" s="46"/>
      <c r="S704" s="46"/>
      <c r="T704" s="57"/>
      <c r="U704" s="141"/>
      <c r="V704" s="141"/>
    </row>
    <row r="705" spans="1:22" ht="12.75">
      <c r="A705" s="45"/>
      <c r="B705" s="46"/>
      <c r="C705" s="111" t="s">
        <v>998</v>
      </c>
      <c r="D705" s="46"/>
      <c r="E705" s="46"/>
      <c r="F705" s="46"/>
      <c r="G705" s="46"/>
      <c r="H705" s="50"/>
      <c r="I705" s="50"/>
      <c r="J705" s="46"/>
      <c r="K705" s="46"/>
      <c r="L705" s="46"/>
      <c r="M705" s="239"/>
      <c r="N705" s="233"/>
      <c r="O705" s="55"/>
      <c r="P705" s="61"/>
      <c r="Q705" s="110"/>
      <c r="R705" s="46"/>
      <c r="S705" s="46"/>
      <c r="T705" s="57"/>
      <c r="U705" s="141"/>
      <c r="V705" s="141"/>
    </row>
    <row r="706" spans="15:16" ht="12.75">
      <c r="O706" s="223"/>
      <c r="P706" s="223"/>
    </row>
    <row r="707" spans="1:23" s="16" customFormat="1" ht="12.75">
      <c r="A707" s="45" t="s">
        <v>312</v>
      </c>
      <c r="B707" s="46" t="s">
        <v>689</v>
      </c>
      <c r="C707" s="47" t="s">
        <v>2662</v>
      </c>
      <c r="D707" s="45" t="s">
        <v>1405</v>
      </c>
      <c r="E707" s="48" t="s">
        <v>1016</v>
      </c>
      <c r="F707" s="48" t="s">
        <v>1929</v>
      </c>
      <c r="G707" s="48" t="s">
        <v>415</v>
      </c>
      <c r="H707" s="49"/>
      <c r="I707" s="50">
        <v>30761</v>
      </c>
      <c r="J707" s="51">
        <v>1428</v>
      </c>
      <c r="K707" s="52">
        <v>31038</v>
      </c>
      <c r="L707" s="53">
        <v>31475</v>
      </c>
      <c r="M707" s="54">
        <v>52396510</v>
      </c>
      <c r="N707" s="54"/>
      <c r="O707" s="55">
        <f aca="true" t="shared" si="72" ref="O707:O724">M707/1936.27</f>
        <v>27060.53907771127</v>
      </c>
      <c r="P707" s="55">
        <f aca="true" t="shared" si="73" ref="P707:P724">N707/1936.27</f>
        <v>0</v>
      </c>
      <c r="Q707" s="56" t="s">
        <v>2519</v>
      </c>
      <c r="R707" s="46" t="s">
        <v>1226</v>
      </c>
      <c r="S707" s="46" t="s">
        <v>2520</v>
      </c>
      <c r="T707" s="57"/>
      <c r="W707" s="167"/>
    </row>
    <row r="708" spans="1:23" s="16" customFormat="1" ht="12.75">
      <c r="A708" s="45"/>
      <c r="B708" s="46" t="s">
        <v>1224</v>
      </c>
      <c r="C708" s="47">
        <v>17200</v>
      </c>
      <c r="D708" s="45" t="s">
        <v>1405</v>
      </c>
      <c r="E708" s="48" t="s">
        <v>1225</v>
      </c>
      <c r="F708" s="48"/>
      <c r="G708" s="48" t="s">
        <v>2555</v>
      </c>
      <c r="H708" s="49"/>
      <c r="I708" s="50"/>
      <c r="J708" s="51"/>
      <c r="K708" s="52"/>
      <c r="L708" s="53"/>
      <c r="M708" s="54"/>
      <c r="N708" s="54"/>
      <c r="O708" s="55">
        <f t="shared" si="72"/>
        <v>0</v>
      </c>
      <c r="P708" s="55">
        <f t="shared" si="73"/>
        <v>0</v>
      </c>
      <c r="Q708" s="56"/>
      <c r="R708" s="46" t="s">
        <v>1230</v>
      </c>
      <c r="S708" s="46"/>
      <c r="T708" s="57"/>
      <c r="W708" s="167"/>
    </row>
    <row r="709" spans="1:23" s="16" customFormat="1" ht="12.75">
      <c r="A709" s="45"/>
      <c r="B709" s="46" t="s">
        <v>1227</v>
      </c>
      <c r="C709" s="47">
        <v>20322</v>
      </c>
      <c r="D709" s="45"/>
      <c r="E709" s="48"/>
      <c r="F709" s="48"/>
      <c r="G709" s="48"/>
      <c r="H709" s="49"/>
      <c r="I709" s="50"/>
      <c r="J709" s="51"/>
      <c r="K709" s="52"/>
      <c r="L709" s="53"/>
      <c r="M709" s="54"/>
      <c r="N709" s="54"/>
      <c r="O709" s="55">
        <f t="shared" si="72"/>
        <v>0</v>
      </c>
      <c r="P709" s="55">
        <f t="shared" si="73"/>
        <v>0</v>
      </c>
      <c r="Q709" s="56"/>
      <c r="R709" s="46" t="s">
        <v>1230</v>
      </c>
      <c r="S709" s="46"/>
      <c r="T709" s="57"/>
      <c r="W709" s="167"/>
    </row>
    <row r="710" spans="1:23" s="16" customFormat="1" ht="12.75">
      <c r="A710" s="45"/>
      <c r="B710" s="46" t="s">
        <v>1228</v>
      </c>
      <c r="C710" s="47">
        <v>17962</v>
      </c>
      <c r="D710" s="45"/>
      <c r="E710" s="48"/>
      <c r="F710" s="48"/>
      <c r="G710" s="48"/>
      <c r="H710" s="49"/>
      <c r="I710" s="50"/>
      <c r="J710" s="51"/>
      <c r="K710" s="52"/>
      <c r="L710" s="53"/>
      <c r="M710" s="54"/>
      <c r="N710" s="54"/>
      <c r="O710" s="55">
        <f t="shared" si="72"/>
        <v>0</v>
      </c>
      <c r="P710" s="55">
        <f t="shared" si="73"/>
        <v>0</v>
      </c>
      <c r="Q710" s="56"/>
      <c r="R710" s="46" t="s">
        <v>1230</v>
      </c>
      <c r="S710" s="46"/>
      <c r="T710" s="57"/>
      <c r="W710" s="167"/>
    </row>
    <row r="711" spans="1:23" s="16" customFormat="1" ht="12.75">
      <c r="A711" s="45"/>
      <c r="B711" s="46" t="s">
        <v>1229</v>
      </c>
      <c r="C711" s="47">
        <v>19157</v>
      </c>
      <c r="D711" s="45"/>
      <c r="E711" s="48"/>
      <c r="F711" s="48"/>
      <c r="G711" s="48"/>
      <c r="H711" s="49"/>
      <c r="I711" s="50"/>
      <c r="J711" s="51"/>
      <c r="K711" s="52"/>
      <c r="L711" s="53"/>
      <c r="M711" s="54"/>
      <c r="N711" s="54"/>
      <c r="O711" s="55">
        <f t="shared" si="72"/>
        <v>0</v>
      </c>
      <c r="P711" s="55">
        <f t="shared" si="73"/>
        <v>0</v>
      </c>
      <c r="Q711" s="56"/>
      <c r="R711" s="46"/>
      <c r="S711" s="46"/>
      <c r="T711" s="57"/>
      <c r="W711" s="167"/>
    </row>
    <row r="712" spans="1:23" s="16" customFormat="1" ht="12.75">
      <c r="A712" s="45" t="s">
        <v>312</v>
      </c>
      <c r="B712" s="46" t="s">
        <v>2667</v>
      </c>
      <c r="C712" s="47" t="s">
        <v>2306</v>
      </c>
      <c r="D712" s="45" t="s">
        <v>1405</v>
      </c>
      <c r="E712" s="48" t="s">
        <v>1017</v>
      </c>
      <c r="F712" s="48" t="s">
        <v>1017</v>
      </c>
      <c r="G712" s="48" t="s">
        <v>2555</v>
      </c>
      <c r="H712" s="49"/>
      <c r="I712" s="50">
        <v>30894</v>
      </c>
      <c r="J712" s="51">
        <v>4404</v>
      </c>
      <c r="K712" s="52">
        <v>31038</v>
      </c>
      <c r="L712" s="53">
        <v>31475</v>
      </c>
      <c r="M712" s="54">
        <v>47981876</v>
      </c>
      <c r="N712" s="54"/>
      <c r="O712" s="55">
        <f t="shared" si="72"/>
        <v>24780.570891456253</v>
      </c>
      <c r="P712" s="55">
        <f t="shared" si="73"/>
        <v>0</v>
      </c>
      <c r="Q712" s="56" t="s">
        <v>2519</v>
      </c>
      <c r="R712" s="46"/>
      <c r="S712" s="46" t="s">
        <v>2520</v>
      </c>
      <c r="T712" s="57"/>
      <c r="W712" s="167"/>
    </row>
    <row r="713" spans="1:23" s="16" customFormat="1" ht="12.75">
      <c r="A713" s="45" t="s">
        <v>312</v>
      </c>
      <c r="B713" s="46" t="s">
        <v>1988</v>
      </c>
      <c r="C713" s="47" t="s">
        <v>1926</v>
      </c>
      <c r="D713" s="45" t="s">
        <v>1405</v>
      </c>
      <c r="E713" s="46" t="s">
        <v>1928</v>
      </c>
      <c r="F713" s="48" t="s">
        <v>246</v>
      </c>
      <c r="G713" s="48" t="s">
        <v>1023</v>
      </c>
      <c r="H713" s="49" t="s">
        <v>342</v>
      </c>
      <c r="I713" s="49" t="s">
        <v>418</v>
      </c>
      <c r="J713" s="51">
        <v>1877</v>
      </c>
      <c r="K713" s="52"/>
      <c r="L713" s="53"/>
      <c r="M713" s="54"/>
      <c r="N713" s="54">
        <v>6296667</v>
      </c>
      <c r="O713" s="55">
        <f t="shared" si="72"/>
        <v>0</v>
      </c>
      <c r="P713" s="55">
        <f t="shared" si="73"/>
        <v>3251.9571134190996</v>
      </c>
      <c r="Q713" s="56" t="s">
        <v>587</v>
      </c>
      <c r="R713" s="46"/>
      <c r="S713" s="46"/>
      <c r="T713" s="57"/>
      <c r="W713" s="167"/>
    </row>
    <row r="714" spans="1:23" s="16" customFormat="1" ht="12.75">
      <c r="A714" s="45" t="s">
        <v>312</v>
      </c>
      <c r="B714" s="46" t="s">
        <v>1231</v>
      </c>
      <c r="C714" s="47">
        <v>14081</v>
      </c>
      <c r="D714" s="45" t="s">
        <v>1405</v>
      </c>
      <c r="E714" s="46" t="s">
        <v>1232</v>
      </c>
      <c r="F714" s="48" t="s">
        <v>1232</v>
      </c>
      <c r="G714" s="48" t="s">
        <v>1995</v>
      </c>
      <c r="H714" s="49"/>
      <c r="I714" s="50"/>
      <c r="J714" s="51"/>
      <c r="K714" s="52"/>
      <c r="L714" s="53"/>
      <c r="M714" s="54"/>
      <c r="N714" s="54">
        <v>16602747</v>
      </c>
      <c r="O714" s="55">
        <f t="shared" si="72"/>
        <v>0</v>
      </c>
      <c r="P714" s="55">
        <f t="shared" si="73"/>
        <v>8574.603231987274</v>
      </c>
      <c r="Q714" s="56" t="s">
        <v>2519</v>
      </c>
      <c r="R714" s="46" t="s">
        <v>135</v>
      </c>
      <c r="S714" s="46" t="s">
        <v>1233</v>
      </c>
      <c r="T714" s="57"/>
      <c r="W714" s="167"/>
    </row>
    <row r="715" spans="1:23" s="16" customFormat="1" ht="12.75">
      <c r="A715" s="45" t="s">
        <v>312</v>
      </c>
      <c r="B715" s="46" t="s">
        <v>1986</v>
      </c>
      <c r="C715" s="47"/>
      <c r="D715" s="45"/>
      <c r="E715" s="46"/>
      <c r="F715" s="48"/>
      <c r="G715" s="48" t="s">
        <v>1023</v>
      </c>
      <c r="H715" s="49"/>
      <c r="I715" s="49"/>
      <c r="J715" s="51"/>
      <c r="K715" s="52"/>
      <c r="L715" s="53"/>
      <c r="M715" s="54"/>
      <c r="N715" s="54">
        <v>5129250</v>
      </c>
      <c r="O715" s="55">
        <f t="shared" si="72"/>
        <v>0</v>
      </c>
      <c r="P715" s="55">
        <f t="shared" si="73"/>
        <v>2649.036549654749</v>
      </c>
      <c r="Q715" s="56" t="s">
        <v>587</v>
      </c>
      <c r="R715" s="46"/>
      <c r="S715" s="46"/>
      <c r="T715" s="57"/>
      <c r="W715" s="167"/>
    </row>
    <row r="716" spans="1:22" s="65" customFormat="1" ht="12.75">
      <c r="A716" s="45" t="s">
        <v>312</v>
      </c>
      <c r="B716" s="46" t="s">
        <v>1987</v>
      </c>
      <c r="C716" s="47"/>
      <c r="D716" s="45"/>
      <c r="E716" s="46"/>
      <c r="F716" s="48"/>
      <c r="G716" s="48" t="s">
        <v>1023</v>
      </c>
      <c r="H716" s="49"/>
      <c r="I716" s="49"/>
      <c r="J716" s="51"/>
      <c r="K716" s="52"/>
      <c r="L716" s="53"/>
      <c r="M716" s="54"/>
      <c r="N716" s="54">
        <v>14735379</v>
      </c>
      <c r="O716" s="55">
        <f t="shared" si="72"/>
        <v>0</v>
      </c>
      <c r="P716" s="55">
        <f t="shared" si="73"/>
        <v>7610.1881452483385</v>
      </c>
      <c r="Q716" s="56" t="s">
        <v>587</v>
      </c>
      <c r="R716" s="46"/>
      <c r="S716" s="46"/>
      <c r="T716" s="57"/>
      <c r="U716" s="16"/>
      <c r="V716" s="16"/>
    </row>
    <row r="717" spans="1:22" s="65" customFormat="1" ht="12.75">
      <c r="A717" s="45" t="s">
        <v>312</v>
      </c>
      <c r="B717" s="46" t="s">
        <v>617</v>
      </c>
      <c r="C717" s="47" t="s">
        <v>1930</v>
      </c>
      <c r="D717" s="45"/>
      <c r="E717" s="46" t="s">
        <v>1933</v>
      </c>
      <c r="F717" s="48" t="s">
        <v>1934</v>
      </c>
      <c r="G717" s="48" t="s">
        <v>618</v>
      </c>
      <c r="H717" s="49"/>
      <c r="I717" s="49" t="s">
        <v>802</v>
      </c>
      <c r="J717" s="51">
        <v>6482</v>
      </c>
      <c r="K717" s="52"/>
      <c r="L717" s="53"/>
      <c r="M717" s="54"/>
      <c r="N717" s="54"/>
      <c r="O717" s="55">
        <f t="shared" si="72"/>
        <v>0</v>
      </c>
      <c r="P717" s="55">
        <f t="shared" si="73"/>
        <v>0</v>
      </c>
      <c r="Q717" s="56" t="s">
        <v>587</v>
      </c>
      <c r="R717" s="46"/>
      <c r="S717" s="46"/>
      <c r="T717" s="57"/>
      <c r="U717" s="16"/>
      <c r="V717" s="16"/>
    </row>
    <row r="718" spans="1:22" s="65" customFormat="1" ht="12.75">
      <c r="A718" s="45" t="s">
        <v>312</v>
      </c>
      <c r="B718" s="46" t="s">
        <v>619</v>
      </c>
      <c r="C718" s="47">
        <v>37836</v>
      </c>
      <c r="D718" s="45" t="s">
        <v>1405</v>
      </c>
      <c r="E718" s="46" t="s">
        <v>244</v>
      </c>
      <c r="F718" s="48" t="s">
        <v>245</v>
      </c>
      <c r="G718" s="48" t="s">
        <v>1023</v>
      </c>
      <c r="H718" s="49"/>
      <c r="I718" s="49" t="s">
        <v>417</v>
      </c>
      <c r="J718" s="51">
        <v>1427</v>
      </c>
      <c r="K718" s="52"/>
      <c r="L718" s="53"/>
      <c r="M718" s="54"/>
      <c r="N718" s="54">
        <v>5837086</v>
      </c>
      <c r="O718" s="55">
        <f t="shared" si="72"/>
        <v>0</v>
      </c>
      <c r="P718" s="55">
        <f t="shared" si="73"/>
        <v>3014.6033352786544</v>
      </c>
      <c r="Q718" s="56" t="s">
        <v>587</v>
      </c>
      <c r="R718" s="46"/>
      <c r="S718" s="46"/>
      <c r="T718" s="57"/>
      <c r="U718" s="16"/>
      <c r="V718" s="16"/>
    </row>
    <row r="719" spans="1:22" ht="12.75">
      <c r="A719" s="45" t="s">
        <v>312</v>
      </c>
      <c r="B719" s="46" t="s">
        <v>2794</v>
      </c>
      <c r="C719" s="47"/>
      <c r="D719" s="45"/>
      <c r="E719" s="46"/>
      <c r="F719" s="48"/>
      <c r="G719" s="48" t="s">
        <v>1023</v>
      </c>
      <c r="H719" s="49"/>
      <c r="I719" s="49"/>
      <c r="J719" s="51"/>
      <c r="K719" s="52"/>
      <c r="L719" s="53"/>
      <c r="M719" s="54"/>
      <c r="N719" s="54">
        <v>5131301</v>
      </c>
      <c r="O719" s="55">
        <f t="shared" si="72"/>
        <v>0</v>
      </c>
      <c r="P719" s="55">
        <f t="shared" si="73"/>
        <v>2650.0958027547813</v>
      </c>
      <c r="Q719" s="56" t="s">
        <v>587</v>
      </c>
      <c r="R719" s="46"/>
      <c r="S719" s="46"/>
      <c r="T719" s="57"/>
      <c r="U719" s="16"/>
      <c r="V719" s="141"/>
    </row>
    <row r="720" spans="1:22" s="65" customFormat="1" ht="12.75">
      <c r="A720" s="45" t="s">
        <v>312</v>
      </c>
      <c r="B720" s="46" t="s">
        <v>1989</v>
      </c>
      <c r="C720" s="47"/>
      <c r="D720" s="45"/>
      <c r="E720" s="46"/>
      <c r="F720" s="48"/>
      <c r="G720" s="48" t="s">
        <v>1023</v>
      </c>
      <c r="H720" s="49"/>
      <c r="I720" s="49"/>
      <c r="J720" s="51"/>
      <c r="K720" s="52"/>
      <c r="L720" s="53"/>
      <c r="M720" s="54"/>
      <c r="N720" s="54">
        <v>3518665</v>
      </c>
      <c r="O720" s="55">
        <f t="shared" si="72"/>
        <v>0</v>
      </c>
      <c r="P720" s="55">
        <f t="shared" si="73"/>
        <v>1817.238814834708</v>
      </c>
      <c r="Q720" s="56" t="s">
        <v>587</v>
      </c>
      <c r="R720" s="46"/>
      <c r="S720" s="46"/>
      <c r="T720" s="57"/>
      <c r="U720" s="141"/>
      <c r="V720" s="16"/>
    </row>
    <row r="721" spans="1:22" s="65" customFormat="1" ht="12.75">
      <c r="A721" s="45" t="s">
        <v>312</v>
      </c>
      <c r="B721" s="46" t="s">
        <v>1990</v>
      </c>
      <c r="C721" s="47" t="s">
        <v>1935</v>
      </c>
      <c r="D721" s="45" t="s">
        <v>1405</v>
      </c>
      <c r="E721" s="46" t="s">
        <v>1940</v>
      </c>
      <c r="F721" s="48" t="s">
        <v>240</v>
      </c>
      <c r="G721" s="48" t="s">
        <v>1023</v>
      </c>
      <c r="H721" s="49"/>
      <c r="I721" s="49" t="s">
        <v>1525</v>
      </c>
      <c r="J721" s="51">
        <v>4404</v>
      </c>
      <c r="K721" s="52"/>
      <c r="L721" s="53"/>
      <c r="M721" s="54"/>
      <c r="N721" s="54">
        <v>7837494</v>
      </c>
      <c r="O721" s="55">
        <f t="shared" si="72"/>
        <v>0</v>
      </c>
      <c r="P721" s="55">
        <f t="shared" si="73"/>
        <v>4047.7278478724556</v>
      </c>
      <c r="Q721" s="56" t="s">
        <v>587</v>
      </c>
      <c r="R721" s="46"/>
      <c r="S721" s="46"/>
      <c r="T721" s="57"/>
      <c r="U721" s="16"/>
      <c r="V721" s="16"/>
    </row>
    <row r="722" spans="1:22" s="65" customFormat="1" ht="12.75">
      <c r="A722" s="45" t="s">
        <v>312</v>
      </c>
      <c r="B722" s="46" t="s">
        <v>1991</v>
      </c>
      <c r="C722" s="47"/>
      <c r="D722" s="45"/>
      <c r="E722" s="46"/>
      <c r="F722" s="48"/>
      <c r="G722" s="48" t="s">
        <v>1023</v>
      </c>
      <c r="H722" s="49"/>
      <c r="I722" s="49"/>
      <c r="J722" s="51"/>
      <c r="K722" s="52"/>
      <c r="L722" s="53"/>
      <c r="M722" s="54"/>
      <c r="N722" s="54">
        <v>5383661</v>
      </c>
      <c r="O722" s="55">
        <f t="shared" si="72"/>
        <v>0</v>
      </c>
      <c r="P722" s="55">
        <f t="shared" si="73"/>
        <v>2780.428865809004</v>
      </c>
      <c r="Q722" s="56" t="s">
        <v>587</v>
      </c>
      <c r="R722" s="46" t="s">
        <v>616</v>
      </c>
      <c r="S722" s="46"/>
      <c r="T722" s="57"/>
      <c r="U722" s="16"/>
      <c r="V722" s="16"/>
    </row>
    <row r="723" spans="1:22" s="65" customFormat="1" ht="12.75">
      <c r="A723" s="45" t="s">
        <v>312</v>
      </c>
      <c r="B723" s="46" t="s">
        <v>1992</v>
      </c>
      <c r="C723" s="47" t="s">
        <v>241</v>
      </c>
      <c r="D723" s="45" t="s">
        <v>897</v>
      </c>
      <c r="E723" s="46" t="s">
        <v>242</v>
      </c>
      <c r="F723" s="48" t="s">
        <v>243</v>
      </c>
      <c r="G723" s="48" t="s">
        <v>1023</v>
      </c>
      <c r="H723" s="49"/>
      <c r="I723" s="49" t="s">
        <v>1197</v>
      </c>
      <c r="J723" s="51">
        <v>1615</v>
      </c>
      <c r="K723" s="52"/>
      <c r="L723" s="53"/>
      <c r="M723" s="54"/>
      <c r="N723" s="54">
        <v>6507992</v>
      </c>
      <c r="O723" s="55">
        <f t="shared" si="72"/>
        <v>0</v>
      </c>
      <c r="P723" s="55">
        <f t="shared" si="73"/>
        <v>3361.097367619185</v>
      </c>
      <c r="Q723" s="56" t="s">
        <v>587</v>
      </c>
      <c r="R723" s="46" t="s">
        <v>616</v>
      </c>
      <c r="S723" s="46"/>
      <c r="T723" s="57"/>
      <c r="U723" s="16"/>
      <c r="V723" s="16"/>
    </row>
    <row r="724" spans="1:22" s="65" customFormat="1" ht="13.5" thickBot="1">
      <c r="A724" s="45" t="s">
        <v>312</v>
      </c>
      <c r="B724" s="46" t="s">
        <v>2214</v>
      </c>
      <c r="C724" s="47">
        <v>11447</v>
      </c>
      <c r="D724" s="45" t="s">
        <v>1405</v>
      </c>
      <c r="E724" s="46" t="s">
        <v>620</v>
      </c>
      <c r="F724" s="48" t="s">
        <v>621</v>
      </c>
      <c r="G724" s="48" t="s">
        <v>622</v>
      </c>
      <c r="H724" s="49"/>
      <c r="I724" s="49">
        <v>30767</v>
      </c>
      <c r="J724" s="51">
        <v>1625</v>
      </c>
      <c r="K724" s="52"/>
      <c r="L724" s="53"/>
      <c r="M724" s="54"/>
      <c r="N724" s="54"/>
      <c r="O724" s="63">
        <f t="shared" si="72"/>
        <v>0</v>
      </c>
      <c r="P724" s="63">
        <f t="shared" si="73"/>
        <v>0</v>
      </c>
      <c r="Q724" s="56" t="s">
        <v>587</v>
      </c>
      <c r="R724" s="46"/>
      <c r="S724" s="46"/>
      <c r="T724" s="57"/>
      <c r="U724" s="16"/>
      <c r="V724" s="16"/>
    </row>
    <row r="725" spans="1:22" s="65" customFormat="1" ht="13.5" thickTop="1">
      <c r="A725" s="45"/>
      <c r="B725" s="46"/>
      <c r="C725" s="47"/>
      <c r="D725" s="45"/>
      <c r="E725" s="46"/>
      <c r="F725" s="48"/>
      <c r="G725" s="48"/>
      <c r="H725" s="49"/>
      <c r="I725" s="50"/>
      <c r="J725" s="366" t="s">
        <v>2350</v>
      </c>
      <c r="K725" s="367"/>
      <c r="L725" s="368"/>
      <c r="M725" s="54"/>
      <c r="N725" s="54"/>
      <c r="O725" s="109">
        <f>SUM(O707:O724)</f>
        <v>51841.10996916752</v>
      </c>
      <c r="P725" s="109">
        <f>SUM(P707:P724)</f>
        <v>39756.97707447825</v>
      </c>
      <c r="Q725" s="56"/>
      <c r="R725" s="46"/>
      <c r="S725" s="46"/>
      <c r="T725" s="57"/>
      <c r="U725" s="16"/>
      <c r="V725" s="16"/>
    </row>
    <row r="726" spans="1:22" s="65" customFormat="1" ht="12.75">
      <c r="A726" s="45"/>
      <c r="B726" s="46"/>
      <c r="C726" s="47"/>
      <c r="D726" s="45"/>
      <c r="E726" s="46"/>
      <c r="F726" s="48"/>
      <c r="G726" s="48"/>
      <c r="H726" s="49"/>
      <c r="I726" s="50"/>
      <c r="J726" s="366"/>
      <c r="K726" s="367"/>
      <c r="L726" s="368"/>
      <c r="M726" s="54"/>
      <c r="N726" s="54"/>
      <c r="O726" s="55"/>
      <c r="P726" s="55"/>
      <c r="Q726" s="56"/>
      <c r="R726" s="46"/>
      <c r="S726" s="46"/>
      <c r="T726" s="57"/>
      <c r="U726" s="16"/>
      <c r="V726" s="16"/>
    </row>
    <row r="727" spans="1:22" s="65" customFormat="1" ht="12.75">
      <c r="A727" s="45"/>
      <c r="B727" s="110"/>
      <c r="C727" s="111" t="s">
        <v>999</v>
      </c>
      <c r="D727" s="140"/>
      <c r="E727" s="46"/>
      <c r="F727" s="48"/>
      <c r="G727" s="48"/>
      <c r="H727" s="49"/>
      <c r="I727" s="50"/>
      <c r="J727" s="369" t="s">
        <v>2434</v>
      </c>
      <c r="K727" s="370"/>
      <c r="L727" s="371"/>
      <c r="M727" s="54"/>
      <c r="N727" s="54"/>
      <c r="O727" s="372">
        <f>O725+P725</f>
        <v>91598.08704364576</v>
      </c>
      <c r="P727" s="373"/>
      <c r="Q727" s="56"/>
      <c r="R727" s="46"/>
      <c r="S727" s="46"/>
      <c r="T727" s="57"/>
      <c r="U727" s="16"/>
      <c r="V727" s="16"/>
    </row>
    <row r="728" spans="1:22" s="65" customFormat="1" ht="12.75">
      <c r="A728" s="83"/>
      <c r="B728" s="110"/>
      <c r="C728" s="111"/>
      <c r="D728" s="79"/>
      <c r="E728" s="84"/>
      <c r="F728" s="86"/>
      <c r="G728" s="86"/>
      <c r="H728" s="87"/>
      <c r="I728" s="88"/>
      <c r="J728" s="112"/>
      <c r="K728" s="113"/>
      <c r="L728" s="114"/>
      <c r="M728" s="92"/>
      <c r="N728" s="92"/>
      <c r="O728" s="115"/>
      <c r="P728" s="116"/>
      <c r="Q728" s="110"/>
      <c r="R728" s="84"/>
      <c r="S728" s="84"/>
      <c r="T728" s="93"/>
      <c r="U728" s="16"/>
      <c r="V728" s="16"/>
    </row>
    <row r="729" spans="1:23" s="65" customFormat="1" ht="12.75">
      <c r="A729" s="45">
        <v>13</v>
      </c>
      <c r="B729" s="46" t="s">
        <v>1939</v>
      </c>
      <c r="C729" s="47">
        <v>38348</v>
      </c>
      <c r="D729" s="45" t="s">
        <v>1405</v>
      </c>
      <c r="E729" s="46" t="s">
        <v>2605</v>
      </c>
      <c r="F729" s="48" t="s">
        <v>2606</v>
      </c>
      <c r="G729" s="48" t="s">
        <v>2607</v>
      </c>
      <c r="H729" s="49"/>
      <c r="I729" s="50" t="s">
        <v>2608</v>
      </c>
      <c r="J729" s="51">
        <v>1305</v>
      </c>
      <c r="K729" s="52">
        <v>32287</v>
      </c>
      <c r="L729" s="117"/>
      <c r="M729" s="54">
        <v>38924852</v>
      </c>
      <c r="N729" s="54">
        <v>1386949</v>
      </c>
      <c r="O729" s="55">
        <f aca="true" t="shared" si="74" ref="O729:O745">M729/1936.27</f>
        <v>20103.008361437198</v>
      </c>
      <c r="P729" s="55">
        <f aca="true" t="shared" si="75" ref="P729:P745">N729/1936.27</f>
        <v>716.2993797352642</v>
      </c>
      <c r="Q729" s="56" t="s">
        <v>587</v>
      </c>
      <c r="R729" s="46" t="s">
        <v>1133</v>
      </c>
      <c r="S729" s="46" t="s">
        <v>2031</v>
      </c>
      <c r="T729" s="57"/>
      <c r="U729" s="16"/>
      <c r="V729" s="16"/>
      <c r="W729" s="256"/>
    </row>
    <row r="730" spans="1:23" s="65" customFormat="1" ht="12.75">
      <c r="A730" s="45"/>
      <c r="B730" s="46" t="s">
        <v>2609</v>
      </c>
      <c r="C730" s="47">
        <v>17753</v>
      </c>
      <c r="D730" s="45" t="s">
        <v>1405</v>
      </c>
      <c r="E730" s="46" t="s">
        <v>2610</v>
      </c>
      <c r="F730" s="48"/>
      <c r="G730" s="48"/>
      <c r="H730" s="49"/>
      <c r="I730" s="50"/>
      <c r="J730" s="51"/>
      <c r="K730" s="52"/>
      <c r="L730" s="117"/>
      <c r="M730" s="54"/>
      <c r="N730" s="54"/>
      <c r="O730" s="55">
        <f t="shared" si="74"/>
        <v>0</v>
      </c>
      <c r="P730" s="55">
        <f t="shared" si="75"/>
        <v>0</v>
      </c>
      <c r="Q730" s="56"/>
      <c r="R730" s="46" t="s">
        <v>2611</v>
      </c>
      <c r="S730" s="46" t="s">
        <v>42</v>
      </c>
      <c r="T730" s="57"/>
      <c r="U730" s="16"/>
      <c r="V730" s="16"/>
      <c r="W730" s="256"/>
    </row>
    <row r="731" spans="1:23" s="65" customFormat="1" ht="12.75">
      <c r="A731" s="45">
        <v>13</v>
      </c>
      <c r="B731" s="46" t="s">
        <v>2612</v>
      </c>
      <c r="C731" s="47" t="s">
        <v>2613</v>
      </c>
      <c r="D731" s="45" t="s">
        <v>1405</v>
      </c>
      <c r="E731" s="46" t="s">
        <v>2614</v>
      </c>
      <c r="F731" s="48" t="s">
        <v>2615</v>
      </c>
      <c r="G731" s="48" t="s">
        <v>2555</v>
      </c>
      <c r="H731" s="49"/>
      <c r="I731" s="50"/>
      <c r="J731" s="51"/>
      <c r="K731" s="52">
        <v>32287</v>
      </c>
      <c r="L731" s="117"/>
      <c r="M731" s="54">
        <v>56075892</v>
      </c>
      <c r="N731" s="54"/>
      <c r="O731" s="55">
        <f t="shared" si="74"/>
        <v>28960.78129599694</v>
      </c>
      <c r="P731" s="55">
        <f t="shared" si="75"/>
        <v>0</v>
      </c>
      <c r="Q731" s="56" t="s">
        <v>587</v>
      </c>
      <c r="R731" s="46" t="s">
        <v>2032</v>
      </c>
      <c r="S731" s="46" t="s">
        <v>2520</v>
      </c>
      <c r="T731" s="57"/>
      <c r="U731" s="16"/>
      <c r="V731" s="16"/>
      <c r="W731" s="256"/>
    </row>
    <row r="732" spans="1:23" s="65" customFormat="1" ht="12.75">
      <c r="A732" s="45"/>
      <c r="B732" s="46" t="s">
        <v>2616</v>
      </c>
      <c r="C732" s="47"/>
      <c r="D732" s="45"/>
      <c r="E732" s="46" t="s">
        <v>2617</v>
      </c>
      <c r="F732" s="48"/>
      <c r="G732" s="48"/>
      <c r="H732" s="49"/>
      <c r="I732" s="50"/>
      <c r="J732" s="51"/>
      <c r="K732" s="52"/>
      <c r="L732" s="117"/>
      <c r="M732" s="54"/>
      <c r="N732" s="54"/>
      <c r="O732" s="55">
        <f t="shared" si="74"/>
        <v>0</v>
      </c>
      <c r="P732" s="55">
        <f t="shared" si="75"/>
        <v>0</v>
      </c>
      <c r="Q732" s="56"/>
      <c r="R732" s="46"/>
      <c r="S732" s="46"/>
      <c r="T732" s="57"/>
      <c r="U732" s="16"/>
      <c r="V732" s="16"/>
      <c r="W732" s="256"/>
    </row>
    <row r="733" spans="1:23" s="65" customFormat="1" ht="12.75">
      <c r="A733" s="45">
        <v>13</v>
      </c>
      <c r="B733" s="46" t="s">
        <v>2618</v>
      </c>
      <c r="C733" s="47" t="s">
        <v>2619</v>
      </c>
      <c r="D733" s="45" t="s">
        <v>170</v>
      </c>
      <c r="E733" s="46" t="s">
        <v>2620</v>
      </c>
      <c r="F733" s="48" t="s">
        <v>2621</v>
      </c>
      <c r="G733" s="48" t="s">
        <v>1909</v>
      </c>
      <c r="H733" s="49"/>
      <c r="I733" s="50">
        <v>31022</v>
      </c>
      <c r="J733" s="51">
        <v>6480</v>
      </c>
      <c r="K733" s="52">
        <v>32287</v>
      </c>
      <c r="L733" s="117"/>
      <c r="M733" s="54">
        <v>32952256</v>
      </c>
      <c r="N733" s="54">
        <v>923265</v>
      </c>
      <c r="O733" s="55">
        <f t="shared" si="74"/>
        <v>17018.419951762924</v>
      </c>
      <c r="P733" s="55">
        <f t="shared" si="75"/>
        <v>476.8265789378547</v>
      </c>
      <c r="Q733" s="56" t="s">
        <v>2519</v>
      </c>
      <c r="R733" s="46" t="s">
        <v>2622</v>
      </c>
      <c r="S733" s="46" t="s">
        <v>2520</v>
      </c>
      <c r="T733" s="57"/>
      <c r="U733" s="16"/>
      <c r="V733" s="16"/>
      <c r="W733" s="256"/>
    </row>
    <row r="734" spans="1:22" s="65" customFormat="1" ht="12.75">
      <c r="A734" s="45">
        <v>13</v>
      </c>
      <c r="B734" s="46" t="s">
        <v>2623</v>
      </c>
      <c r="C734" s="47" t="s">
        <v>2624</v>
      </c>
      <c r="D734" s="45" t="s">
        <v>1405</v>
      </c>
      <c r="E734" s="46" t="s">
        <v>2625</v>
      </c>
      <c r="F734" s="48" t="s">
        <v>2256</v>
      </c>
      <c r="G734" s="48" t="s">
        <v>2607</v>
      </c>
      <c r="H734" s="49"/>
      <c r="I734" s="50">
        <v>31022</v>
      </c>
      <c r="J734" s="51">
        <v>6480</v>
      </c>
      <c r="K734" s="52">
        <v>32287</v>
      </c>
      <c r="L734" s="117"/>
      <c r="M734" s="54"/>
      <c r="N734" s="54">
        <v>17040834</v>
      </c>
      <c r="O734" s="55">
        <f t="shared" si="74"/>
        <v>0</v>
      </c>
      <c r="P734" s="55">
        <f t="shared" si="75"/>
        <v>8800.85628553869</v>
      </c>
      <c r="Q734" s="56" t="s">
        <v>2735</v>
      </c>
      <c r="R734" s="46" t="s">
        <v>2257</v>
      </c>
      <c r="S734" s="46" t="s">
        <v>42</v>
      </c>
      <c r="T734" s="57"/>
      <c r="U734" s="16"/>
      <c r="V734" s="16"/>
    </row>
    <row r="735" spans="1:22" s="65" customFormat="1" ht="12.75">
      <c r="A735" s="45"/>
      <c r="B735" s="46" t="s">
        <v>2033</v>
      </c>
      <c r="C735" s="47"/>
      <c r="D735" s="45"/>
      <c r="E735" s="46"/>
      <c r="F735" s="48"/>
      <c r="G735" s="48"/>
      <c r="H735" s="49"/>
      <c r="I735" s="50"/>
      <c r="J735" s="51"/>
      <c r="K735" s="52"/>
      <c r="L735" s="117"/>
      <c r="M735" s="54"/>
      <c r="N735" s="54"/>
      <c r="O735" s="55"/>
      <c r="P735" s="55"/>
      <c r="Q735" s="56"/>
      <c r="R735" s="46"/>
      <c r="S735" s="46"/>
      <c r="T735" s="57"/>
      <c r="U735" s="16"/>
      <c r="V735" s="16"/>
    </row>
    <row r="736" spans="1:22" s="65" customFormat="1" ht="12.75">
      <c r="A736" s="45">
        <v>13</v>
      </c>
      <c r="B736" s="46" t="s">
        <v>2258</v>
      </c>
      <c r="C736" s="47" t="s">
        <v>2259</v>
      </c>
      <c r="D736" s="45" t="s">
        <v>2260</v>
      </c>
      <c r="E736" s="46" t="s">
        <v>2261</v>
      </c>
      <c r="F736" s="48" t="s">
        <v>2262</v>
      </c>
      <c r="G736" s="48" t="s">
        <v>2555</v>
      </c>
      <c r="H736" s="49"/>
      <c r="I736" s="50">
        <v>31022</v>
      </c>
      <c r="J736" s="51">
        <v>6480</v>
      </c>
      <c r="K736" s="52">
        <v>32287</v>
      </c>
      <c r="L736" s="117"/>
      <c r="M736" s="54">
        <v>28130565</v>
      </c>
      <c r="N736" s="54"/>
      <c r="O736" s="55">
        <f t="shared" si="74"/>
        <v>14528.22436953524</v>
      </c>
      <c r="P736" s="55">
        <f t="shared" si="75"/>
        <v>0</v>
      </c>
      <c r="Q736" s="56" t="s">
        <v>2519</v>
      </c>
      <c r="R736" s="46" t="s">
        <v>2263</v>
      </c>
      <c r="S736" s="46" t="s">
        <v>2520</v>
      </c>
      <c r="T736" s="57"/>
      <c r="U736" s="16"/>
      <c r="V736" s="16"/>
    </row>
    <row r="737" spans="1:22" s="65" customFormat="1" ht="12.75">
      <c r="A737" s="45">
        <v>13</v>
      </c>
      <c r="B737" s="46" t="s">
        <v>2492</v>
      </c>
      <c r="C737" s="47" t="s">
        <v>2264</v>
      </c>
      <c r="D737" s="45" t="s">
        <v>1405</v>
      </c>
      <c r="E737" s="46" t="s">
        <v>2265</v>
      </c>
      <c r="F737" s="48" t="s">
        <v>2266</v>
      </c>
      <c r="G737" s="48" t="s">
        <v>2267</v>
      </c>
      <c r="H737" s="49"/>
      <c r="I737" s="50">
        <v>30770</v>
      </c>
      <c r="J737" s="51">
        <v>1891</v>
      </c>
      <c r="K737" s="52">
        <v>32287</v>
      </c>
      <c r="L737" s="117"/>
      <c r="M737" s="54"/>
      <c r="N737" s="54">
        <v>34818521</v>
      </c>
      <c r="O737" s="55">
        <f t="shared" si="74"/>
        <v>0</v>
      </c>
      <c r="P737" s="55">
        <f t="shared" si="75"/>
        <v>17982.265386542167</v>
      </c>
      <c r="Q737" s="56" t="s">
        <v>2519</v>
      </c>
      <c r="R737" s="46"/>
      <c r="S737" s="46" t="s">
        <v>42</v>
      </c>
      <c r="T737" s="57"/>
      <c r="U737" s="16"/>
      <c r="V737" s="16"/>
    </row>
    <row r="738" spans="1:22" s="65" customFormat="1" ht="12.75">
      <c r="A738" s="45"/>
      <c r="B738" s="46" t="s">
        <v>2492</v>
      </c>
      <c r="C738" s="47" t="s">
        <v>2264</v>
      </c>
      <c r="D738" s="45" t="s">
        <v>1405</v>
      </c>
      <c r="E738" s="46" t="s">
        <v>2265</v>
      </c>
      <c r="F738" s="48" t="s">
        <v>2268</v>
      </c>
      <c r="G738" s="48" t="s">
        <v>2555</v>
      </c>
      <c r="H738" s="49"/>
      <c r="I738" s="50"/>
      <c r="J738" s="51"/>
      <c r="K738" s="52">
        <v>32287</v>
      </c>
      <c r="L738" s="117"/>
      <c r="M738" s="54"/>
      <c r="N738" s="54">
        <v>19893283</v>
      </c>
      <c r="O738" s="55">
        <f t="shared" si="74"/>
        <v>0</v>
      </c>
      <c r="P738" s="55">
        <f t="shared" si="75"/>
        <v>10274.023250889597</v>
      </c>
      <c r="Q738" s="56" t="s">
        <v>2735</v>
      </c>
      <c r="R738" s="46" t="s">
        <v>2269</v>
      </c>
      <c r="S738" s="46" t="s">
        <v>455</v>
      </c>
      <c r="T738" s="57"/>
      <c r="U738" s="16"/>
      <c r="V738" s="16"/>
    </row>
    <row r="739" spans="1:22" s="65" customFormat="1" ht="12.75">
      <c r="A739" s="45">
        <v>13</v>
      </c>
      <c r="B739" s="46" t="s">
        <v>2270</v>
      </c>
      <c r="C739" s="47" t="s">
        <v>2271</v>
      </c>
      <c r="D739" s="45" t="s">
        <v>1405</v>
      </c>
      <c r="E739" s="46"/>
      <c r="F739" s="48" t="s">
        <v>2272</v>
      </c>
      <c r="G739" s="48" t="s">
        <v>2607</v>
      </c>
      <c r="H739" s="49"/>
      <c r="I739" s="50">
        <v>31022</v>
      </c>
      <c r="J739" s="51"/>
      <c r="K739" s="52">
        <v>32287</v>
      </c>
      <c r="L739" s="117"/>
      <c r="M739" s="54"/>
      <c r="N739" s="54">
        <v>16026122</v>
      </c>
      <c r="O739" s="55">
        <f t="shared" si="74"/>
        <v>0</v>
      </c>
      <c r="P739" s="55">
        <f t="shared" si="75"/>
        <v>8276.8012725498</v>
      </c>
      <c r="Q739" s="56" t="s">
        <v>2735</v>
      </c>
      <c r="R739" s="46" t="s">
        <v>2523</v>
      </c>
      <c r="S739" s="46"/>
      <c r="T739" s="57"/>
      <c r="U739" s="16"/>
      <c r="V739" s="16"/>
    </row>
    <row r="740" spans="1:22" s="65" customFormat="1" ht="12.75">
      <c r="A740" s="45"/>
      <c r="B740" s="46" t="s">
        <v>1420</v>
      </c>
      <c r="C740" s="47"/>
      <c r="D740" s="45"/>
      <c r="E740" s="46"/>
      <c r="F740" s="48"/>
      <c r="G740" s="48"/>
      <c r="H740" s="49"/>
      <c r="I740" s="50"/>
      <c r="J740" s="51"/>
      <c r="K740" s="52"/>
      <c r="L740" s="117"/>
      <c r="M740" s="54"/>
      <c r="N740" s="54"/>
      <c r="O740" s="55"/>
      <c r="P740" s="55"/>
      <c r="Q740" s="56"/>
      <c r="R740" s="46"/>
      <c r="S740" s="46"/>
      <c r="T740" s="57"/>
      <c r="U740" s="16"/>
      <c r="V740" s="16"/>
    </row>
    <row r="741" spans="1:22" s="65" customFormat="1" ht="12.75">
      <c r="A741" s="45">
        <v>13</v>
      </c>
      <c r="B741" s="46" t="s">
        <v>2273</v>
      </c>
      <c r="C741" s="47">
        <v>14730</v>
      </c>
      <c r="D741" s="45" t="s">
        <v>1405</v>
      </c>
      <c r="E741" s="46" t="s">
        <v>2274</v>
      </c>
      <c r="F741" s="48" t="s">
        <v>2275</v>
      </c>
      <c r="G741" s="48" t="s">
        <v>2555</v>
      </c>
      <c r="H741" s="49"/>
      <c r="I741" s="50"/>
      <c r="J741" s="51"/>
      <c r="K741" s="52"/>
      <c r="L741" s="117"/>
      <c r="M741" s="54"/>
      <c r="N741" s="54">
        <v>38605275</v>
      </c>
      <c r="O741" s="55">
        <f t="shared" si="74"/>
        <v>0</v>
      </c>
      <c r="P741" s="55">
        <f t="shared" si="75"/>
        <v>19937.960614996875</v>
      </c>
      <c r="Q741" s="56" t="s">
        <v>2735</v>
      </c>
      <c r="R741" s="46" t="s">
        <v>2276</v>
      </c>
      <c r="S741" s="46" t="s">
        <v>455</v>
      </c>
      <c r="T741" s="57"/>
      <c r="U741" s="16"/>
      <c r="V741" s="16"/>
    </row>
    <row r="742" spans="1:22" s="65" customFormat="1" ht="12.75">
      <c r="A742" s="45">
        <v>13</v>
      </c>
      <c r="B742" s="46" t="s">
        <v>2277</v>
      </c>
      <c r="C742" s="47" t="s">
        <v>2278</v>
      </c>
      <c r="D742" s="45" t="s">
        <v>1405</v>
      </c>
      <c r="E742" s="46" t="s">
        <v>786</v>
      </c>
      <c r="F742" s="48" t="s">
        <v>2606</v>
      </c>
      <c r="G742" s="48" t="s">
        <v>2279</v>
      </c>
      <c r="H742" s="49"/>
      <c r="I742" s="49" t="s">
        <v>2280</v>
      </c>
      <c r="J742" s="51">
        <v>1304</v>
      </c>
      <c r="K742" s="52"/>
      <c r="L742" s="117"/>
      <c r="M742" s="54"/>
      <c r="N742" s="54">
        <v>6569543</v>
      </c>
      <c r="O742" s="55">
        <f t="shared" si="74"/>
        <v>0</v>
      </c>
      <c r="P742" s="55">
        <f t="shared" si="75"/>
        <v>3392.8858062150425</v>
      </c>
      <c r="Q742" s="56" t="s">
        <v>587</v>
      </c>
      <c r="R742" s="46"/>
      <c r="S742" s="46"/>
      <c r="T742" s="57"/>
      <c r="U742" s="16"/>
      <c r="V742" s="16"/>
    </row>
    <row r="743" spans="1:22" ht="12.75">
      <c r="A743" s="45">
        <v>13</v>
      </c>
      <c r="B743" s="46" t="s">
        <v>2281</v>
      </c>
      <c r="C743" s="47"/>
      <c r="D743" s="45"/>
      <c r="E743" s="46"/>
      <c r="F743" s="48"/>
      <c r="G743" s="48" t="s">
        <v>2279</v>
      </c>
      <c r="H743" s="49"/>
      <c r="I743" s="50"/>
      <c r="J743" s="51"/>
      <c r="K743" s="52"/>
      <c r="L743" s="117"/>
      <c r="M743" s="54"/>
      <c r="N743" s="54">
        <v>3984401</v>
      </c>
      <c r="O743" s="55">
        <f t="shared" si="74"/>
        <v>0</v>
      </c>
      <c r="P743" s="55">
        <f t="shared" si="75"/>
        <v>2057.771385189049</v>
      </c>
      <c r="Q743" s="56" t="s">
        <v>587</v>
      </c>
      <c r="R743" s="46"/>
      <c r="S743" s="46"/>
      <c r="T743" s="57"/>
      <c r="U743" s="16"/>
      <c r="V743" s="141"/>
    </row>
    <row r="744" spans="1:22" s="65" customFormat="1" ht="12.75">
      <c r="A744" s="45">
        <v>13</v>
      </c>
      <c r="B744" s="46" t="s">
        <v>299</v>
      </c>
      <c r="C744" s="47" t="s">
        <v>2282</v>
      </c>
      <c r="D744" s="45" t="s">
        <v>1405</v>
      </c>
      <c r="E744" s="46"/>
      <c r="F744" s="48" t="s">
        <v>2283</v>
      </c>
      <c r="G744" s="48"/>
      <c r="H744" s="49"/>
      <c r="I744" s="50"/>
      <c r="J744" s="51"/>
      <c r="K744" s="52"/>
      <c r="L744" s="117"/>
      <c r="M744" s="54"/>
      <c r="N744" s="54"/>
      <c r="O744" s="55">
        <f t="shared" si="74"/>
        <v>0</v>
      </c>
      <c r="P744" s="55">
        <f t="shared" si="75"/>
        <v>0</v>
      </c>
      <c r="Q744" s="56" t="s">
        <v>2735</v>
      </c>
      <c r="R744" s="46"/>
      <c r="S744" s="46"/>
      <c r="T744" s="57"/>
      <c r="U744" s="141"/>
      <c r="V744" s="16"/>
    </row>
    <row r="745" spans="1:22" s="65" customFormat="1" ht="13.5" thickBot="1">
      <c r="A745" s="45"/>
      <c r="B745" s="46" t="s">
        <v>296</v>
      </c>
      <c r="C745" s="47">
        <v>1922</v>
      </c>
      <c r="D745" s="45" t="s">
        <v>1405</v>
      </c>
      <c r="E745" s="46" t="s">
        <v>297</v>
      </c>
      <c r="F745" s="48"/>
      <c r="G745" s="48" t="s">
        <v>1527</v>
      </c>
      <c r="H745" s="49"/>
      <c r="I745" s="50">
        <v>31022</v>
      </c>
      <c r="J745" s="51">
        <v>6480</v>
      </c>
      <c r="K745" s="52">
        <v>33820</v>
      </c>
      <c r="L745" s="117"/>
      <c r="M745" s="54"/>
      <c r="N745" s="54"/>
      <c r="O745" s="63">
        <f t="shared" si="74"/>
        <v>0</v>
      </c>
      <c r="P745" s="63">
        <f t="shared" si="75"/>
        <v>0</v>
      </c>
      <c r="Q745" s="56" t="s">
        <v>587</v>
      </c>
      <c r="R745" s="46"/>
      <c r="S745" s="46"/>
      <c r="T745" s="57"/>
      <c r="U745" s="16"/>
      <c r="V745" s="16"/>
    </row>
    <row r="746" spans="1:22" s="65" customFormat="1" ht="13.5" thickTop="1">
      <c r="A746" s="45"/>
      <c r="B746" s="46"/>
      <c r="C746" s="47"/>
      <c r="D746" s="45"/>
      <c r="E746" s="46"/>
      <c r="F746" s="48"/>
      <c r="G746" s="48"/>
      <c r="H746" s="49"/>
      <c r="I746" s="50"/>
      <c r="J746" s="366" t="s">
        <v>2350</v>
      </c>
      <c r="K746" s="367"/>
      <c r="L746" s="368"/>
      <c r="M746" s="54"/>
      <c r="N746" s="54"/>
      <c r="O746" s="109">
        <f>SUM(O729:O745)</f>
        <v>80610.43397873231</v>
      </c>
      <c r="P746" s="109">
        <f>SUM(P729:P745)</f>
        <v>71915.68996059433</v>
      </c>
      <c r="Q746" s="56"/>
      <c r="R746" s="46"/>
      <c r="S746" s="46"/>
      <c r="T746" s="57"/>
      <c r="U746" s="16"/>
      <c r="V746" s="16"/>
    </row>
    <row r="747" spans="1:22" s="65" customFormat="1" ht="12.75">
      <c r="A747" s="45"/>
      <c r="B747" s="46"/>
      <c r="C747" s="47"/>
      <c r="D747" s="45"/>
      <c r="E747" s="46"/>
      <c r="F747" s="48"/>
      <c r="G747" s="48"/>
      <c r="H747" s="49"/>
      <c r="I747" s="50"/>
      <c r="J747" s="366"/>
      <c r="K747" s="367"/>
      <c r="L747" s="368"/>
      <c r="M747" s="54"/>
      <c r="N747" s="54"/>
      <c r="O747" s="55"/>
      <c r="P747" s="55"/>
      <c r="Q747" s="56"/>
      <c r="R747" s="46"/>
      <c r="S747" s="46"/>
      <c r="T747" s="57"/>
      <c r="U747" s="16"/>
      <c r="V747" s="16"/>
    </row>
    <row r="748" spans="1:22" s="65" customFormat="1" ht="12.75">
      <c r="A748" s="45"/>
      <c r="B748" s="110"/>
      <c r="C748" s="111" t="s">
        <v>2529</v>
      </c>
      <c r="D748" s="140"/>
      <c r="E748" s="46"/>
      <c r="F748" s="48"/>
      <c r="G748" s="48"/>
      <c r="H748" s="49"/>
      <c r="I748" s="50"/>
      <c r="J748" s="369" t="s">
        <v>2366</v>
      </c>
      <c r="K748" s="370"/>
      <c r="L748" s="371"/>
      <c r="M748" s="54"/>
      <c r="N748" s="54"/>
      <c r="O748" s="372">
        <f>O746+P746</f>
        <v>152526.12393932664</v>
      </c>
      <c r="P748" s="373"/>
      <c r="Q748" s="56"/>
      <c r="R748" s="46"/>
      <c r="S748" s="46"/>
      <c r="T748" s="57"/>
      <c r="U748" s="16"/>
      <c r="V748" s="16"/>
    </row>
    <row r="749" spans="1:22" s="171" customFormat="1" ht="12.75">
      <c r="A749" s="45"/>
      <c r="B749" s="110"/>
      <c r="C749" s="111"/>
      <c r="D749" s="140"/>
      <c r="E749" s="46"/>
      <c r="F749" s="48"/>
      <c r="G749" s="48"/>
      <c r="H749" s="49"/>
      <c r="I749" s="50"/>
      <c r="J749" s="80"/>
      <c r="K749" s="81"/>
      <c r="L749" s="82"/>
      <c r="M749" s="54"/>
      <c r="N749" s="54"/>
      <c r="O749" s="115"/>
      <c r="P749" s="116"/>
      <c r="Q749" s="56"/>
      <c r="R749" s="46"/>
      <c r="S749" s="46"/>
      <c r="T749" s="57"/>
      <c r="U749" s="16"/>
      <c r="V749" s="133"/>
    </row>
    <row r="750" spans="1:22" s="65" customFormat="1" ht="12.75">
      <c r="A750" s="45" t="s">
        <v>1024</v>
      </c>
      <c r="B750" s="46" t="s">
        <v>2036</v>
      </c>
      <c r="C750" s="47" t="s">
        <v>1754</v>
      </c>
      <c r="D750" s="45" t="s">
        <v>1755</v>
      </c>
      <c r="E750" s="48" t="s">
        <v>1042</v>
      </c>
      <c r="F750" s="48" t="s">
        <v>1042</v>
      </c>
      <c r="G750" s="48" t="s">
        <v>415</v>
      </c>
      <c r="H750" s="49"/>
      <c r="I750" s="49" t="s">
        <v>1535</v>
      </c>
      <c r="J750" s="51">
        <v>1381</v>
      </c>
      <c r="K750" s="52">
        <v>31442</v>
      </c>
      <c r="L750" s="53">
        <v>33644</v>
      </c>
      <c r="M750" s="54">
        <v>96873067</v>
      </c>
      <c r="N750" s="54"/>
      <c r="O750" s="55">
        <f aca="true" t="shared" si="76" ref="O750:O758">M750/1936.27</f>
        <v>50030.76378810807</v>
      </c>
      <c r="P750" s="55">
        <f aca="true" t="shared" si="77" ref="P750:P758">N750/1936.27</f>
        <v>0</v>
      </c>
      <c r="Q750" s="56" t="s">
        <v>2519</v>
      </c>
      <c r="R750" s="46" t="s">
        <v>953</v>
      </c>
      <c r="S750" s="46" t="s">
        <v>2520</v>
      </c>
      <c r="T750" s="57"/>
      <c r="U750" s="16"/>
      <c r="V750" s="16"/>
    </row>
    <row r="751" spans="1:22" ht="12.75">
      <c r="A751" s="45" t="s">
        <v>1024</v>
      </c>
      <c r="B751" s="46" t="s">
        <v>1980</v>
      </c>
      <c r="C751" s="47" t="s">
        <v>2589</v>
      </c>
      <c r="D751" s="45" t="s">
        <v>1405</v>
      </c>
      <c r="E751" s="48" t="s">
        <v>275</v>
      </c>
      <c r="F751" s="48" t="s">
        <v>275</v>
      </c>
      <c r="G751" s="48" t="s">
        <v>2555</v>
      </c>
      <c r="H751" s="49"/>
      <c r="I751" s="50">
        <v>30770</v>
      </c>
      <c r="J751" s="51">
        <v>1872</v>
      </c>
      <c r="K751" s="52">
        <v>31442</v>
      </c>
      <c r="L751" s="53">
        <v>33644</v>
      </c>
      <c r="M751" s="54">
        <v>49159513</v>
      </c>
      <c r="N751" s="54"/>
      <c r="O751" s="55">
        <f t="shared" si="76"/>
        <v>25388.7696447293</v>
      </c>
      <c r="P751" s="55">
        <f t="shared" si="77"/>
        <v>0</v>
      </c>
      <c r="Q751" s="56" t="s">
        <v>2519</v>
      </c>
      <c r="R751" s="46" t="s">
        <v>2795</v>
      </c>
      <c r="S751" s="46" t="s">
        <v>2520</v>
      </c>
      <c r="T751" s="57"/>
      <c r="U751" s="141"/>
      <c r="V751" s="141"/>
    </row>
    <row r="752" spans="1:22" s="59" customFormat="1" ht="12.75">
      <c r="A752" s="45" t="s">
        <v>1024</v>
      </c>
      <c r="B752" s="46" t="s">
        <v>454</v>
      </c>
      <c r="C752" s="47">
        <v>14062</v>
      </c>
      <c r="D752" s="45" t="s">
        <v>1405</v>
      </c>
      <c r="E752" s="48" t="s">
        <v>277</v>
      </c>
      <c r="F752" s="48"/>
      <c r="G752" s="48" t="s">
        <v>1023</v>
      </c>
      <c r="H752" s="49" t="s">
        <v>1762</v>
      </c>
      <c r="I752" s="50">
        <v>30768</v>
      </c>
      <c r="J752" s="51"/>
      <c r="K752" s="52">
        <v>31442</v>
      </c>
      <c r="L752" s="53">
        <v>33644</v>
      </c>
      <c r="M752" s="54"/>
      <c r="N752" s="54">
        <v>5730398</v>
      </c>
      <c r="O752" s="55">
        <f t="shared" si="76"/>
        <v>0</v>
      </c>
      <c r="P752" s="55">
        <f t="shared" si="77"/>
        <v>2959.5035816285954</v>
      </c>
      <c r="Q752" s="60" t="s">
        <v>587</v>
      </c>
      <c r="R752" s="46"/>
      <c r="S752" s="46"/>
      <c r="T752" s="57"/>
      <c r="U752" s="58"/>
      <c r="V752" s="58"/>
    </row>
    <row r="753" spans="1:22" s="59" customFormat="1" ht="12.75">
      <c r="A753" s="45" t="s">
        <v>1024</v>
      </c>
      <c r="B753" s="46" t="s">
        <v>2037</v>
      </c>
      <c r="C753" s="47" t="s">
        <v>2592</v>
      </c>
      <c r="D753" s="45" t="s">
        <v>1405</v>
      </c>
      <c r="E753" s="48" t="s">
        <v>273</v>
      </c>
      <c r="F753" s="48" t="s">
        <v>273</v>
      </c>
      <c r="G753" s="48" t="s">
        <v>2555</v>
      </c>
      <c r="H753" s="49"/>
      <c r="I753" s="50">
        <v>30769</v>
      </c>
      <c r="J753" s="51">
        <v>1816</v>
      </c>
      <c r="K753" s="52">
        <v>31442</v>
      </c>
      <c r="L753" s="53">
        <v>33644</v>
      </c>
      <c r="M753" s="54"/>
      <c r="N753" s="54">
        <v>17600655</v>
      </c>
      <c r="O753" s="55">
        <f t="shared" si="76"/>
        <v>0</v>
      </c>
      <c r="P753" s="55">
        <f t="shared" si="77"/>
        <v>9089.979703243866</v>
      </c>
      <c r="Q753" s="56" t="s">
        <v>2735</v>
      </c>
      <c r="R753" s="46" t="s">
        <v>2741</v>
      </c>
      <c r="S753" s="46"/>
      <c r="T753" s="57"/>
      <c r="U753" s="58"/>
      <c r="V753" s="58"/>
    </row>
    <row r="754" spans="1:22" s="59" customFormat="1" ht="12.75">
      <c r="A754" s="45" t="s">
        <v>1024</v>
      </c>
      <c r="B754" s="46" t="s">
        <v>1237</v>
      </c>
      <c r="C754" s="47" t="s">
        <v>1993</v>
      </c>
      <c r="D754" s="45" t="s">
        <v>1405</v>
      </c>
      <c r="E754" s="46" t="s">
        <v>1994</v>
      </c>
      <c r="F754" s="48"/>
      <c r="G754" s="48"/>
      <c r="H754" s="49"/>
      <c r="I754" s="50"/>
      <c r="J754" s="51"/>
      <c r="K754" s="52"/>
      <c r="L754" s="53"/>
      <c r="M754" s="54"/>
      <c r="N754" s="54"/>
      <c r="O754" s="55">
        <f t="shared" si="76"/>
        <v>0</v>
      </c>
      <c r="P754" s="55">
        <f t="shared" si="77"/>
        <v>0</v>
      </c>
      <c r="Q754" s="56"/>
      <c r="R754" s="46" t="s">
        <v>1236</v>
      </c>
      <c r="S754" s="46" t="s">
        <v>42</v>
      </c>
      <c r="T754" s="57"/>
      <c r="U754" s="58"/>
      <c r="V754" s="58"/>
    </row>
    <row r="755" spans="1:22" s="59" customFormat="1" ht="12.75">
      <c r="A755" s="45" t="s">
        <v>1024</v>
      </c>
      <c r="B755" s="46" t="s">
        <v>1034</v>
      </c>
      <c r="C755" s="47"/>
      <c r="D755" s="45"/>
      <c r="E755" s="46"/>
      <c r="F755" s="48"/>
      <c r="G755" s="48" t="s">
        <v>1023</v>
      </c>
      <c r="H755" s="49"/>
      <c r="I755" s="50"/>
      <c r="J755" s="51"/>
      <c r="K755" s="52"/>
      <c r="L755" s="53"/>
      <c r="M755" s="54"/>
      <c r="N755" s="54">
        <v>3282720</v>
      </c>
      <c r="O755" s="55">
        <f t="shared" si="76"/>
        <v>0</v>
      </c>
      <c r="P755" s="55">
        <f t="shared" si="77"/>
        <v>1695.3833917790391</v>
      </c>
      <c r="Q755" s="56" t="s">
        <v>587</v>
      </c>
      <c r="R755" s="46"/>
      <c r="S755" s="46"/>
      <c r="T755" s="57"/>
      <c r="U755" s="58"/>
      <c r="V755" s="58"/>
    </row>
    <row r="756" spans="1:22" s="59" customFormat="1" ht="12.75">
      <c r="A756" s="45" t="s">
        <v>1024</v>
      </c>
      <c r="B756" s="46" t="s">
        <v>1932</v>
      </c>
      <c r="C756" s="47" t="s">
        <v>824</v>
      </c>
      <c r="D756" s="45" t="s">
        <v>1405</v>
      </c>
      <c r="E756" s="46" t="s">
        <v>825</v>
      </c>
      <c r="F756" s="48" t="s">
        <v>826</v>
      </c>
      <c r="G756" s="48" t="s">
        <v>1023</v>
      </c>
      <c r="H756" s="49"/>
      <c r="I756" s="49" t="s">
        <v>2149</v>
      </c>
      <c r="J756" s="51">
        <v>1958</v>
      </c>
      <c r="K756" s="52"/>
      <c r="L756" s="53"/>
      <c r="M756" s="54"/>
      <c r="N756" s="54">
        <v>9597852</v>
      </c>
      <c r="O756" s="55">
        <f t="shared" si="76"/>
        <v>0</v>
      </c>
      <c r="P756" s="55">
        <f t="shared" si="77"/>
        <v>4956.876881839826</v>
      </c>
      <c r="Q756" s="56" t="s">
        <v>587</v>
      </c>
      <c r="R756" s="46"/>
      <c r="S756" s="46"/>
      <c r="T756" s="57"/>
      <c r="U756" s="58"/>
      <c r="V756" s="58"/>
    </row>
    <row r="757" spans="1:22" s="59" customFormat="1" ht="12.75">
      <c r="A757" s="45" t="s">
        <v>1024</v>
      </c>
      <c r="B757" s="46" t="s">
        <v>1033</v>
      </c>
      <c r="C757" s="47"/>
      <c r="D757" s="45"/>
      <c r="E757" s="46"/>
      <c r="F757" s="48"/>
      <c r="G757" s="48" t="s">
        <v>1023</v>
      </c>
      <c r="H757" s="49"/>
      <c r="I757" s="50"/>
      <c r="J757" s="51"/>
      <c r="K757" s="52"/>
      <c r="L757" s="117"/>
      <c r="M757" s="54"/>
      <c r="N757" s="54">
        <v>5121043</v>
      </c>
      <c r="O757" s="55">
        <f t="shared" si="76"/>
        <v>0</v>
      </c>
      <c r="P757" s="55">
        <f t="shared" si="77"/>
        <v>2644.797987883921</v>
      </c>
      <c r="Q757" s="56" t="s">
        <v>587</v>
      </c>
      <c r="R757" s="46"/>
      <c r="S757" s="46"/>
      <c r="T757" s="57"/>
      <c r="U757" s="58"/>
      <c r="V757" s="58"/>
    </row>
    <row r="758" spans="1:22" s="59" customFormat="1" ht="13.5" thickBot="1">
      <c r="A758" s="45" t="s">
        <v>1709</v>
      </c>
      <c r="B758" s="46" t="s">
        <v>285</v>
      </c>
      <c r="C758" s="47" t="s">
        <v>286</v>
      </c>
      <c r="D758" s="45" t="s">
        <v>1405</v>
      </c>
      <c r="E758" s="46" t="s">
        <v>287</v>
      </c>
      <c r="F758" s="48" t="s">
        <v>274</v>
      </c>
      <c r="G758" s="48" t="s">
        <v>2555</v>
      </c>
      <c r="H758" s="49"/>
      <c r="I758" s="50">
        <v>30894</v>
      </c>
      <c r="J758" s="51"/>
      <c r="K758" s="52">
        <v>31442</v>
      </c>
      <c r="L758" s="53">
        <v>33644</v>
      </c>
      <c r="M758" s="54"/>
      <c r="N758" s="54"/>
      <c r="O758" s="63">
        <f t="shared" si="76"/>
        <v>0</v>
      </c>
      <c r="P758" s="63">
        <f t="shared" si="77"/>
        <v>0</v>
      </c>
      <c r="Q758" s="60" t="s">
        <v>2519</v>
      </c>
      <c r="R758" s="46" t="s">
        <v>1363</v>
      </c>
      <c r="S758" s="46" t="s">
        <v>1870</v>
      </c>
      <c r="T758" s="57"/>
      <c r="U758" s="58"/>
      <c r="V758" s="58"/>
    </row>
    <row r="759" spans="1:22" s="59" customFormat="1" ht="13.5" thickTop="1">
      <c r="A759" s="45"/>
      <c r="B759" s="46"/>
      <c r="C759" s="47"/>
      <c r="D759" s="45"/>
      <c r="E759" s="46"/>
      <c r="F759" s="48"/>
      <c r="G759" s="48"/>
      <c r="H759" s="49"/>
      <c r="I759" s="50"/>
      <c r="J759" s="366" t="s">
        <v>2350</v>
      </c>
      <c r="K759" s="367"/>
      <c r="L759" s="368"/>
      <c r="M759" s="54"/>
      <c r="N759" s="54"/>
      <c r="O759" s="109">
        <f>SUM(O750:O758)</f>
        <v>75419.53343283737</v>
      </c>
      <c r="P759" s="109">
        <f>SUM(P750:P758)</f>
        <v>21346.541546375247</v>
      </c>
      <c r="Q759" s="60"/>
      <c r="R759" s="46"/>
      <c r="S759" s="46"/>
      <c r="T759" s="57"/>
      <c r="U759" s="58"/>
      <c r="V759" s="58"/>
    </row>
    <row r="760" spans="1:22" s="59" customFormat="1" ht="12.75">
      <c r="A760" s="45"/>
      <c r="B760" s="46"/>
      <c r="C760" s="47"/>
      <c r="D760" s="45"/>
      <c r="E760" s="46"/>
      <c r="F760" s="48"/>
      <c r="G760" s="48"/>
      <c r="H760" s="49"/>
      <c r="I760" s="50"/>
      <c r="J760" s="366"/>
      <c r="K760" s="367"/>
      <c r="L760" s="368"/>
      <c r="M760" s="54"/>
      <c r="N760" s="54"/>
      <c r="O760" s="55"/>
      <c r="P760" s="55"/>
      <c r="Q760" s="60"/>
      <c r="R760" s="46"/>
      <c r="S760" s="46"/>
      <c r="T760" s="57"/>
      <c r="U760" s="58"/>
      <c r="V760" s="58"/>
    </row>
    <row r="761" spans="1:22" s="59" customFormat="1" ht="12.75">
      <c r="A761" s="45"/>
      <c r="B761" s="110"/>
      <c r="C761" s="111"/>
      <c r="D761" s="79" t="s">
        <v>999</v>
      </c>
      <c r="E761" s="46"/>
      <c r="F761" s="48"/>
      <c r="G761" s="48"/>
      <c r="H761" s="49"/>
      <c r="I761" s="50"/>
      <c r="J761" s="369" t="s">
        <v>120</v>
      </c>
      <c r="K761" s="370"/>
      <c r="L761" s="371"/>
      <c r="M761" s="54"/>
      <c r="N761" s="54"/>
      <c r="O761" s="115">
        <f>O759+P759</f>
        <v>96766.07497921262</v>
      </c>
      <c r="P761" s="116"/>
      <c r="Q761" s="60"/>
      <c r="R761" s="46"/>
      <c r="S761" s="46"/>
      <c r="T761" s="57"/>
      <c r="U761" s="58"/>
      <c r="V761" s="58"/>
    </row>
    <row r="762" spans="1:22" s="65" customFormat="1" ht="12.75">
      <c r="A762" s="45"/>
      <c r="B762" s="110"/>
      <c r="C762" s="111"/>
      <c r="D762" s="140"/>
      <c r="E762" s="46"/>
      <c r="F762" s="48"/>
      <c r="G762" s="48"/>
      <c r="H762" s="49"/>
      <c r="I762" s="50"/>
      <c r="J762" s="80"/>
      <c r="K762" s="81"/>
      <c r="L762" s="82"/>
      <c r="M762" s="149"/>
      <c r="N762" s="149"/>
      <c r="O762" s="115"/>
      <c r="P762" s="116"/>
      <c r="Q762" s="150"/>
      <c r="R762" s="151"/>
      <c r="S762" s="46"/>
      <c r="T762" s="57"/>
      <c r="U762" s="16"/>
      <c r="V762" s="16"/>
    </row>
    <row r="763" spans="1:22" s="65" customFormat="1" ht="12.75">
      <c r="A763" s="155">
        <v>68</v>
      </c>
      <c r="B763" s="156" t="s">
        <v>2372</v>
      </c>
      <c r="C763" s="157" t="s">
        <v>2657</v>
      </c>
      <c r="D763" s="155" t="s">
        <v>1405</v>
      </c>
      <c r="E763" s="158" t="s">
        <v>1891</v>
      </c>
      <c r="F763" s="158" t="s">
        <v>1891</v>
      </c>
      <c r="G763" s="158" t="s">
        <v>415</v>
      </c>
      <c r="H763" s="159"/>
      <c r="I763" s="160">
        <v>30894</v>
      </c>
      <c r="J763" s="161">
        <v>4408</v>
      </c>
      <c r="K763" s="162">
        <v>31282</v>
      </c>
      <c r="L763" s="227"/>
      <c r="M763" s="164"/>
      <c r="N763" s="164"/>
      <c r="O763" s="109">
        <f aca="true" t="shared" si="78" ref="O763:O769">M763/1936.27</f>
        <v>0</v>
      </c>
      <c r="P763" s="109">
        <f aca="true" t="shared" si="79" ref="P763:P769">N763/1936.27</f>
        <v>0</v>
      </c>
      <c r="Q763" s="257" t="s">
        <v>2519</v>
      </c>
      <c r="R763" s="156" t="s">
        <v>41</v>
      </c>
      <c r="S763" s="156" t="s">
        <v>2520</v>
      </c>
      <c r="T763" s="166"/>
      <c r="U763" s="16"/>
      <c r="V763" s="16"/>
    </row>
    <row r="764" spans="1:23" s="200" customFormat="1" ht="12.75">
      <c r="A764" s="45">
        <v>68</v>
      </c>
      <c r="B764" s="46" t="s">
        <v>2039</v>
      </c>
      <c r="C764" s="47" t="s">
        <v>1737</v>
      </c>
      <c r="D764" s="45" t="s">
        <v>1405</v>
      </c>
      <c r="E764" s="48" t="s">
        <v>1892</v>
      </c>
      <c r="F764" s="48" t="s">
        <v>1892</v>
      </c>
      <c r="G764" s="48" t="s">
        <v>609</v>
      </c>
      <c r="H764" s="49"/>
      <c r="I764" s="50">
        <v>30761</v>
      </c>
      <c r="J764" s="51">
        <v>1449</v>
      </c>
      <c r="K764" s="52">
        <v>31282</v>
      </c>
      <c r="L764" s="117"/>
      <c r="M764" s="54">
        <v>54216465</v>
      </c>
      <c r="N764" s="54">
        <v>5986637</v>
      </c>
      <c r="O764" s="55">
        <f t="shared" si="78"/>
        <v>28000.467393493676</v>
      </c>
      <c r="P764" s="55">
        <f t="shared" si="79"/>
        <v>3091.839980994386</v>
      </c>
      <c r="Q764" s="56" t="s">
        <v>2519</v>
      </c>
      <c r="R764" s="46" t="s">
        <v>40</v>
      </c>
      <c r="S764" s="46" t="s">
        <v>1270</v>
      </c>
      <c r="T764" s="57"/>
      <c r="U764" s="16"/>
      <c r="V764" s="24"/>
      <c r="W764" s="258"/>
    </row>
    <row r="765" spans="1:23" s="65" customFormat="1" ht="12.75">
      <c r="A765" s="45">
        <v>68</v>
      </c>
      <c r="B765" s="46" t="s">
        <v>1918</v>
      </c>
      <c r="C765" s="47" t="s">
        <v>1919</v>
      </c>
      <c r="D765" s="45" t="s">
        <v>912</v>
      </c>
      <c r="E765" s="48" t="s">
        <v>1893</v>
      </c>
      <c r="F765" s="48" t="s">
        <v>1893</v>
      </c>
      <c r="G765" s="48" t="s">
        <v>2555</v>
      </c>
      <c r="H765" s="49"/>
      <c r="I765" s="50">
        <v>30761</v>
      </c>
      <c r="J765" s="51">
        <v>1448</v>
      </c>
      <c r="K765" s="52"/>
      <c r="L765" s="117"/>
      <c r="M765" s="54">
        <v>26165876</v>
      </c>
      <c r="N765" s="54"/>
      <c r="O765" s="55">
        <f t="shared" si="78"/>
        <v>13513.547180920017</v>
      </c>
      <c r="P765" s="55">
        <f t="shared" si="79"/>
        <v>0</v>
      </c>
      <c r="Q765" s="56" t="s">
        <v>2735</v>
      </c>
      <c r="R765" s="46" t="s">
        <v>1655</v>
      </c>
      <c r="S765" s="46" t="s">
        <v>1126</v>
      </c>
      <c r="T765" s="57"/>
      <c r="U765" s="24"/>
      <c r="V765" s="16"/>
      <c r="W765" s="256"/>
    </row>
    <row r="766" spans="1:23" s="65" customFormat="1" ht="12.75">
      <c r="A766" s="45">
        <v>68</v>
      </c>
      <c r="B766" s="46" t="s">
        <v>1513</v>
      </c>
      <c r="C766" s="47" t="s">
        <v>38</v>
      </c>
      <c r="D766" s="45" t="s">
        <v>1405</v>
      </c>
      <c r="E766" s="46" t="s">
        <v>1512</v>
      </c>
      <c r="F766" s="48" t="s">
        <v>43</v>
      </c>
      <c r="G766" s="48" t="s">
        <v>1527</v>
      </c>
      <c r="H766" s="49"/>
      <c r="I766" s="49" t="s">
        <v>39</v>
      </c>
      <c r="J766" s="51">
        <v>4408</v>
      </c>
      <c r="K766" s="52"/>
      <c r="L766" s="117"/>
      <c r="M766" s="54"/>
      <c r="N766" s="54">
        <v>13803837</v>
      </c>
      <c r="O766" s="55">
        <f t="shared" si="78"/>
        <v>0</v>
      </c>
      <c r="P766" s="55">
        <f t="shared" si="79"/>
        <v>7129.08685255672</v>
      </c>
      <c r="Q766" s="56" t="s">
        <v>587</v>
      </c>
      <c r="R766" s="46" t="s">
        <v>84</v>
      </c>
      <c r="S766" s="46"/>
      <c r="T766" s="57"/>
      <c r="U766" s="16"/>
      <c r="V766" s="16"/>
      <c r="W766" s="256"/>
    </row>
    <row r="767" spans="1:23" s="65" customFormat="1" ht="12.75">
      <c r="A767" s="45">
        <v>68</v>
      </c>
      <c r="B767" s="46" t="s">
        <v>627</v>
      </c>
      <c r="C767" s="47">
        <v>5619</v>
      </c>
      <c r="D767" s="45" t="s">
        <v>1405</v>
      </c>
      <c r="E767" s="46" t="s">
        <v>628</v>
      </c>
      <c r="F767" s="48" t="s">
        <v>1494</v>
      </c>
      <c r="G767" s="48" t="s">
        <v>1181</v>
      </c>
      <c r="H767" s="49"/>
      <c r="I767" s="49" t="s">
        <v>802</v>
      </c>
      <c r="J767" s="51">
        <v>6482</v>
      </c>
      <c r="K767" s="52"/>
      <c r="L767" s="117"/>
      <c r="M767" s="54"/>
      <c r="N767" s="54"/>
      <c r="O767" s="55">
        <f t="shared" si="78"/>
        <v>0</v>
      </c>
      <c r="P767" s="55">
        <f t="shared" si="79"/>
        <v>0</v>
      </c>
      <c r="Q767" s="56" t="s">
        <v>587</v>
      </c>
      <c r="R767" s="46" t="s">
        <v>608</v>
      </c>
      <c r="S767" s="46"/>
      <c r="T767" s="57"/>
      <c r="U767" s="16"/>
      <c r="V767" s="16"/>
      <c r="W767" s="256"/>
    </row>
    <row r="768" spans="1:22" s="65" customFormat="1" ht="12.75">
      <c r="A768" s="45">
        <v>68</v>
      </c>
      <c r="B768" s="46" t="s">
        <v>1511</v>
      </c>
      <c r="C768" s="47" t="s">
        <v>1166</v>
      </c>
      <c r="D768" s="45" t="s">
        <v>171</v>
      </c>
      <c r="E768" s="48" t="s">
        <v>913</v>
      </c>
      <c r="F768" s="48" t="s">
        <v>913</v>
      </c>
      <c r="G768" s="48" t="s">
        <v>2555</v>
      </c>
      <c r="H768" s="49"/>
      <c r="I768" s="50"/>
      <c r="J768" s="51"/>
      <c r="K768" s="52"/>
      <c r="L768" s="117"/>
      <c r="M768" s="54"/>
      <c r="N768" s="54">
        <v>13034919</v>
      </c>
      <c r="O768" s="55">
        <f t="shared" si="78"/>
        <v>0</v>
      </c>
      <c r="P768" s="55">
        <f t="shared" si="79"/>
        <v>6731.97384662263</v>
      </c>
      <c r="Q768" s="56" t="s">
        <v>2519</v>
      </c>
      <c r="R768" s="46" t="s">
        <v>2795</v>
      </c>
      <c r="S768" s="46" t="s">
        <v>1664</v>
      </c>
      <c r="T768" s="57"/>
      <c r="U768" s="16"/>
      <c r="V768" s="16"/>
    </row>
    <row r="769" spans="1:23" s="65" customFormat="1" ht="13.5" thickBot="1">
      <c r="A769" s="45"/>
      <c r="B769" s="46" t="s">
        <v>1663</v>
      </c>
      <c r="C769" s="47">
        <v>13091</v>
      </c>
      <c r="D769" s="45" t="s">
        <v>1405</v>
      </c>
      <c r="E769" s="48" t="s">
        <v>1927</v>
      </c>
      <c r="F769" s="48" t="s">
        <v>913</v>
      </c>
      <c r="G769" s="48" t="s">
        <v>2555</v>
      </c>
      <c r="H769" s="49"/>
      <c r="I769" s="49" t="s">
        <v>1525</v>
      </c>
      <c r="J769" s="51">
        <v>4408</v>
      </c>
      <c r="K769" s="52" t="s">
        <v>1496</v>
      </c>
      <c r="L769" s="117"/>
      <c r="M769" s="54"/>
      <c r="N769" s="54"/>
      <c r="O769" s="63">
        <f t="shared" si="78"/>
        <v>0</v>
      </c>
      <c r="P769" s="63">
        <f t="shared" si="79"/>
        <v>0</v>
      </c>
      <c r="Q769" s="56"/>
      <c r="R769" s="46"/>
      <c r="S769" s="46" t="s">
        <v>2594</v>
      </c>
      <c r="T769" s="57"/>
      <c r="U769" s="16"/>
      <c r="V769" s="16"/>
      <c r="W769" s="256"/>
    </row>
    <row r="770" spans="1:23" s="65" customFormat="1" ht="13.5" thickTop="1">
      <c r="A770" s="45"/>
      <c r="B770" s="110"/>
      <c r="C770" s="111" t="s">
        <v>2529</v>
      </c>
      <c r="D770" s="140"/>
      <c r="E770" s="46"/>
      <c r="F770" s="48"/>
      <c r="G770" s="48"/>
      <c r="H770" s="49"/>
      <c r="I770" s="50"/>
      <c r="J770" s="369" t="s">
        <v>2431</v>
      </c>
      <c r="K770" s="370"/>
      <c r="L770" s="371"/>
      <c r="M770" s="54"/>
      <c r="N770" s="54"/>
      <c r="O770" s="372" t="e">
        <f>#REF!+#REF!</f>
        <v>#REF!</v>
      </c>
      <c r="P770" s="373"/>
      <c r="Q770" s="56"/>
      <c r="R770" s="46"/>
      <c r="S770" s="46"/>
      <c r="T770" s="57"/>
      <c r="U770" s="16"/>
      <c r="V770" s="16"/>
      <c r="W770" s="256"/>
    </row>
    <row r="771" spans="1:22" s="65" customFormat="1" ht="12.75">
      <c r="A771" s="45"/>
      <c r="B771" s="110"/>
      <c r="C771" s="111"/>
      <c r="D771" s="79"/>
      <c r="E771" s="46"/>
      <c r="F771" s="48"/>
      <c r="G771" s="48"/>
      <c r="H771" s="49"/>
      <c r="I771" s="50"/>
      <c r="J771" s="80"/>
      <c r="K771" s="81"/>
      <c r="L771" s="82"/>
      <c r="M771" s="54"/>
      <c r="N771" s="54"/>
      <c r="O771" s="115"/>
      <c r="P771" s="116"/>
      <c r="Q771" s="56"/>
      <c r="R771" s="46"/>
      <c r="S771" s="46"/>
      <c r="T771" s="57"/>
      <c r="U771" s="16"/>
      <c r="V771" s="16"/>
    </row>
    <row r="772" spans="1:22" ht="12.75">
      <c r="A772" s="45">
        <v>14</v>
      </c>
      <c r="B772" s="46" t="s">
        <v>1612</v>
      </c>
      <c r="C772" s="47" t="s">
        <v>1613</v>
      </c>
      <c r="D772" s="45" t="s">
        <v>1405</v>
      </c>
      <c r="E772" s="46"/>
      <c r="F772" s="46"/>
      <c r="G772" s="48"/>
      <c r="H772" s="49"/>
      <c r="I772" s="50">
        <v>30765</v>
      </c>
      <c r="J772" s="51">
        <v>1594</v>
      </c>
      <c r="K772" s="52">
        <v>32280</v>
      </c>
      <c r="L772" s="53">
        <v>32647</v>
      </c>
      <c r="M772" s="54"/>
      <c r="N772" s="54"/>
      <c r="O772" s="55">
        <f>M772/1936.27</f>
        <v>0</v>
      </c>
      <c r="P772" s="55">
        <f>N772/1936.27</f>
        <v>0</v>
      </c>
      <c r="Q772" s="56" t="s">
        <v>1389</v>
      </c>
      <c r="R772" s="46" t="s">
        <v>1614</v>
      </c>
      <c r="S772" s="46" t="s">
        <v>1133</v>
      </c>
      <c r="T772" s="57"/>
      <c r="U772" s="141"/>
      <c r="V772" s="141"/>
    </row>
    <row r="773" spans="1:22" ht="12.75">
      <c r="A773" s="45"/>
      <c r="B773" s="46" t="s">
        <v>1615</v>
      </c>
      <c r="C773" s="47" t="s">
        <v>1616</v>
      </c>
      <c r="D773" s="45" t="s">
        <v>1405</v>
      </c>
      <c r="E773" s="46" t="s">
        <v>1617</v>
      </c>
      <c r="F773" s="46" t="s">
        <v>1618</v>
      </c>
      <c r="G773" s="48" t="s">
        <v>2426</v>
      </c>
      <c r="H773" s="49"/>
      <c r="I773" s="50"/>
      <c r="J773" s="51"/>
      <c r="K773" s="52">
        <v>32280</v>
      </c>
      <c r="L773" s="53">
        <v>32647</v>
      </c>
      <c r="M773" s="54"/>
      <c r="N773" s="54"/>
      <c r="O773" s="55">
        <v>14946.1</v>
      </c>
      <c r="P773" s="55">
        <v>8448.97</v>
      </c>
      <c r="Q773" s="56"/>
      <c r="R773" s="46" t="s">
        <v>1619</v>
      </c>
      <c r="S773" s="46" t="s">
        <v>1620</v>
      </c>
      <c r="T773" s="57"/>
      <c r="U773" s="141"/>
      <c r="V773" s="141"/>
    </row>
    <row r="774" spans="1:22" ht="12.75">
      <c r="A774" s="45">
        <v>14</v>
      </c>
      <c r="B774" s="46" t="s">
        <v>1621</v>
      </c>
      <c r="C774" s="47" t="s">
        <v>1622</v>
      </c>
      <c r="D774" s="45" t="s">
        <v>1405</v>
      </c>
      <c r="E774" s="46" t="s">
        <v>1405</v>
      </c>
      <c r="F774" s="46" t="s">
        <v>1623</v>
      </c>
      <c r="G774" s="48" t="s">
        <v>1624</v>
      </c>
      <c r="H774" s="49"/>
      <c r="I774" s="50">
        <v>30771</v>
      </c>
      <c r="J774" s="51">
        <v>1935</v>
      </c>
      <c r="K774" s="52">
        <v>32280</v>
      </c>
      <c r="L774" s="53">
        <v>32647</v>
      </c>
      <c r="M774" s="54"/>
      <c r="N774" s="54"/>
      <c r="O774" s="55">
        <v>27376.02</v>
      </c>
      <c r="P774" s="55">
        <v>7925.96</v>
      </c>
      <c r="Q774" s="56" t="s">
        <v>1389</v>
      </c>
      <c r="R774" s="46" t="s">
        <v>851</v>
      </c>
      <c r="S774" s="46"/>
      <c r="T774" s="57"/>
      <c r="U774" s="141"/>
      <c r="V774" s="141"/>
    </row>
    <row r="775" spans="1:22" ht="12.75">
      <c r="A775" s="45">
        <v>14</v>
      </c>
      <c r="B775" s="46" t="s">
        <v>2663</v>
      </c>
      <c r="C775" s="47">
        <v>13705</v>
      </c>
      <c r="D775" s="45" t="s">
        <v>1405</v>
      </c>
      <c r="E775" s="46" t="s">
        <v>1625</v>
      </c>
      <c r="F775" s="46" t="s">
        <v>1626</v>
      </c>
      <c r="G775" s="48" t="s">
        <v>1527</v>
      </c>
      <c r="H775" s="49"/>
      <c r="I775" s="50">
        <v>31022</v>
      </c>
      <c r="J775" s="51">
        <v>6482</v>
      </c>
      <c r="K775" s="52">
        <v>32280</v>
      </c>
      <c r="L775" s="53"/>
      <c r="M775" s="54"/>
      <c r="N775" s="54"/>
      <c r="O775" s="55">
        <f>M775/1936.27</f>
        <v>0</v>
      </c>
      <c r="P775" s="55">
        <v>13839.98</v>
      </c>
      <c r="Q775" s="56" t="s">
        <v>587</v>
      </c>
      <c r="R775" s="46"/>
      <c r="S775" s="46"/>
      <c r="T775" s="57"/>
      <c r="U775" s="141"/>
      <c r="V775" s="141"/>
    </row>
    <row r="776" spans="1:22" ht="12.75">
      <c r="A776" s="45">
        <v>14</v>
      </c>
      <c r="B776" s="46" t="s">
        <v>1627</v>
      </c>
      <c r="C776" s="47">
        <v>15623</v>
      </c>
      <c r="D776" s="45" t="s">
        <v>1405</v>
      </c>
      <c r="E776" s="46" t="s">
        <v>331</v>
      </c>
      <c r="F776" s="46" t="s">
        <v>331</v>
      </c>
      <c r="G776" s="48" t="s">
        <v>2555</v>
      </c>
      <c r="H776" s="49"/>
      <c r="I776" s="50">
        <v>30894</v>
      </c>
      <c r="J776" s="51">
        <v>4403</v>
      </c>
      <c r="K776" s="52">
        <v>32280</v>
      </c>
      <c r="L776" s="53"/>
      <c r="M776" s="54"/>
      <c r="N776" s="54"/>
      <c r="O776" s="55">
        <v>32264.59</v>
      </c>
      <c r="P776" s="55">
        <f>N776/1936.27</f>
        <v>0</v>
      </c>
      <c r="Q776" s="56" t="s">
        <v>1389</v>
      </c>
      <c r="R776" s="46" t="s">
        <v>851</v>
      </c>
      <c r="S776" s="46"/>
      <c r="T776" s="57"/>
      <c r="U776" s="141"/>
      <c r="V776" s="141"/>
    </row>
    <row r="777" spans="1:22" ht="12.75">
      <c r="A777" s="45">
        <v>14</v>
      </c>
      <c r="B777" s="46" t="s">
        <v>332</v>
      </c>
      <c r="C777" s="47"/>
      <c r="D777" s="45"/>
      <c r="E777" s="46"/>
      <c r="F777" s="46" t="s">
        <v>333</v>
      </c>
      <c r="G777" s="48" t="s">
        <v>1527</v>
      </c>
      <c r="H777" s="49"/>
      <c r="I777" s="50"/>
      <c r="J777" s="51"/>
      <c r="K777" s="52">
        <v>32280</v>
      </c>
      <c r="L777" s="53"/>
      <c r="M777" s="54"/>
      <c r="N777" s="54"/>
      <c r="O777" s="55">
        <f>M777/1936.27</f>
        <v>0</v>
      </c>
      <c r="P777" s="55">
        <v>1099.29</v>
      </c>
      <c r="Q777" s="56" t="s">
        <v>587</v>
      </c>
      <c r="R777" s="46"/>
      <c r="S777" s="46"/>
      <c r="T777" s="57"/>
      <c r="U777" s="141"/>
      <c r="V777" s="141"/>
    </row>
    <row r="778" spans="1:22" ht="12.75">
      <c r="A778" s="45">
        <v>14</v>
      </c>
      <c r="B778" s="46" t="s">
        <v>2618</v>
      </c>
      <c r="C778" s="47"/>
      <c r="D778" s="45"/>
      <c r="E778" s="46"/>
      <c r="F778" s="46" t="s">
        <v>333</v>
      </c>
      <c r="G778" s="48" t="s">
        <v>334</v>
      </c>
      <c r="H778" s="49"/>
      <c r="I778" s="50"/>
      <c r="J778" s="51"/>
      <c r="K778" s="52"/>
      <c r="L778" s="53"/>
      <c r="M778" s="54"/>
      <c r="N778" s="54"/>
      <c r="O778" s="55">
        <f>M778/1936.27</f>
        <v>0</v>
      </c>
      <c r="P778" s="55">
        <v>4563.38</v>
      </c>
      <c r="Q778" s="56" t="s">
        <v>587</v>
      </c>
      <c r="R778" s="46"/>
      <c r="S778" s="46"/>
      <c r="T778" s="57"/>
      <c r="U778" s="141"/>
      <c r="V778" s="141"/>
    </row>
    <row r="779" spans="1:22" ht="12.75">
      <c r="A779" s="45">
        <v>14</v>
      </c>
      <c r="B779" s="46" t="s">
        <v>335</v>
      </c>
      <c r="C779" s="47"/>
      <c r="D779" s="45"/>
      <c r="E779" s="46"/>
      <c r="F779" s="46"/>
      <c r="G779" s="48" t="s">
        <v>1527</v>
      </c>
      <c r="H779" s="49"/>
      <c r="I779" s="50"/>
      <c r="J779" s="51" t="s">
        <v>1167</v>
      </c>
      <c r="K779" s="52"/>
      <c r="L779" s="53"/>
      <c r="M779" s="54"/>
      <c r="N779" s="54"/>
      <c r="O779" s="55">
        <f>M779/1936.27</f>
        <v>0</v>
      </c>
      <c r="P779" s="55">
        <v>7737.25</v>
      </c>
      <c r="Q779" s="56" t="s">
        <v>587</v>
      </c>
      <c r="R779" s="46"/>
      <c r="S779" s="46"/>
      <c r="T779" s="57"/>
      <c r="U779" s="141"/>
      <c r="V779" s="141"/>
    </row>
    <row r="780" spans="1:22" ht="13.5" thickBot="1">
      <c r="A780" s="45">
        <v>14</v>
      </c>
      <c r="B780" s="46" t="s">
        <v>2626</v>
      </c>
      <c r="C780" s="47"/>
      <c r="D780" s="45"/>
      <c r="E780" s="46"/>
      <c r="F780" s="46"/>
      <c r="G780" s="48" t="s">
        <v>1527</v>
      </c>
      <c r="H780" s="49"/>
      <c r="I780" s="50"/>
      <c r="J780" s="51" t="s">
        <v>1167</v>
      </c>
      <c r="K780" s="52"/>
      <c r="L780" s="53"/>
      <c r="M780" s="54"/>
      <c r="N780" s="54"/>
      <c r="O780" s="63">
        <f>M780/1936.27</f>
        <v>0</v>
      </c>
      <c r="P780" s="63">
        <v>7780.38</v>
      </c>
      <c r="Q780" s="56" t="s">
        <v>587</v>
      </c>
      <c r="R780" s="46"/>
      <c r="S780" s="46"/>
      <c r="T780" s="57"/>
      <c r="U780" s="141"/>
      <c r="V780" s="141"/>
    </row>
    <row r="781" spans="1:22" ht="13.5" thickTop="1">
      <c r="A781" s="45"/>
      <c r="B781" s="46"/>
      <c r="C781" s="47"/>
      <c r="D781" s="45"/>
      <c r="E781" s="46"/>
      <c r="F781" s="46"/>
      <c r="G781" s="48"/>
      <c r="H781" s="49"/>
      <c r="I781" s="50"/>
      <c r="J781" s="366" t="s">
        <v>2350</v>
      </c>
      <c r="K781" s="367"/>
      <c r="L781" s="368"/>
      <c r="M781" s="54"/>
      <c r="N781" s="54"/>
      <c r="O781" s="109">
        <f>SUM(O772:O780)</f>
        <v>74586.71</v>
      </c>
      <c r="P781" s="109">
        <f>SUM(P772:P780)</f>
        <v>51395.21</v>
      </c>
      <c r="Q781" s="56"/>
      <c r="R781" s="46"/>
      <c r="S781" s="46"/>
      <c r="T781" s="57"/>
      <c r="U781" s="141"/>
      <c r="V781" s="141"/>
    </row>
    <row r="782" spans="1:22" ht="12.75">
      <c r="A782" s="45"/>
      <c r="B782" s="46"/>
      <c r="C782" s="47"/>
      <c r="D782" s="45"/>
      <c r="E782" s="46"/>
      <c r="F782" s="48"/>
      <c r="G782" s="48"/>
      <c r="H782" s="49"/>
      <c r="I782" s="50"/>
      <c r="J782" s="366"/>
      <c r="K782" s="367"/>
      <c r="L782" s="368"/>
      <c r="M782" s="54"/>
      <c r="N782" s="54"/>
      <c r="O782" s="55"/>
      <c r="P782" s="55"/>
      <c r="Q782" s="56"/>
      <c r="R782" s="46"/>
      <c r="S782" s="46"/>
      <c r="T782" s="57"/>
      <c r="U782" s="141"/>
      <c r="V782" s="141"/>
    </row>
    <row r="783" spans="1:22" ht="12.75">
      <c r="A783" s="45"/>
      <c r="B783" s="110"/>
      <c r="C783" s="111" t="s">
        <v>2529</v>
      </c>
      <c r="D783" s="140"/>
      <c r="E783" s="46"/>
      <c r="F783" s="48"/>
      <c r="G783" s="48"/>
      <c r="H783" s="49"/>
      <c r="I783" s="50"/>
      <c r="J783" s="369" t="s">
        <v>113</v>
      </c>
      <c r="K783" s="370"/>
      <c r="L783" s="371"/>
      <c r="M783" s="54"/>
      <c r="N783" s="54"/>
      <c r="O783" s="115">
        <f>O781+P781</f>
        <v>125981.92000000001</v>
      </c>
      <c r="P783" s="116"/>
      <c r="Q783" s="56"/>
      <c r="R783" s="46"/>
      <c r="S783" s="46"/>
      <c r="T783" s="57"/>
      <c r="U783" s="141"/>
      <c r="V783" s="141"/>
    </row>
    <row r="784" spans="1:22" s="65" customFormat="1" ht="12.75">
      <c r="A784" s="259"/>
      <c r="B784" s="260"/>
      <c r="C784" s="261"/>
      <c r="D784" s="259"/>
      <c r="E784" s="260"/>
      <c r="F784" s="260"/>
      <c r="G784" s="262"/>
      <c r="H784" s="263"/>
      <c r="I784" s="264"/>
      <c r="J784" s="265"/>
      <c r="K784" s="266"/>
      <c r="L784" s="267"/>
      <c r="M784" s="268"/>
      <c r="N784" s="268"/>
      <c r="O784" s="269"/>
      <c r="P784" s="270"/>
      <c r="Q784" s="165"/>
      <c r="R784" s="260"/>
      <c r="S784" s="260"/>
      <c r="T784" s="271"/>
      <c r="U784" s="16"/>
      <c r="V784" s="16"/>
    </row>
    <row r="785" spans="1:22" s="65" customFormat="1" ht="12.75">
      <c r="A785" s="118" t="s">
        <v>421</v>
      </c>
      <c r="B785" s="16" t="s">
        <v>2665</v>
      </c>
      <c r="C785" s="119" t="s">
        <v>895</v>
      </c>
      <c r="D785" s="118" t="s">
        <v>1405</v>
      </c>
      <c r="E785" s="16" t="s">
        <v>145</v>
      </c>
      <c r="F785" s="34" t="s">
        <v>146</v>
      </c>
      <c r="G785" s="34" t="s">
        <v>2555</v>
      </c>
      <c r="H785" s="120" t="s">
        <v>1762</v>
      </c>
      <c r="I785" s="31">
        <v>30760</v>
      </c>
      <c r="J785" s="121">
        <v>1411</v>
      </c>
      <c r="K785" s="122">
        <v>31149</v>
      </c>
      <c r="L785" s="17">
        <v>32269</v>
      </c>
      <c r="M785" s="124"/>
      <c r="N785" s="124">
        <v>8649967</v>
      </c>
      <c r="O785" s="103">
        <f>M785/1936.27</f>
        <v>0</v>
      </c>
      <c r="P785" s="103">
        <f>N785/1936.27</f>
        <v>4467.335134046388</v>
      </c>
      <c r="Q785" s="138" t="s">
        <v>587</v>
      </c>
      <c r="R785" s="16" t="s">
        <v>12</v>
      </c>
      <c r="S785" s="16"/>
      <c r="T785" s="33"/>
      <c r="U785" s="170"/>
      <c r="V785" s="16"/>
    </row>
    <row r="786" spans="1:22" s="65" customFormat="1" ht="12.75">
      <c r="A786" s="45" t="s">
        <v>421</v>
      </c>
      <c r="B786" s="46" t="s">
        <v>2764</v>
      </c>
      <c r="C786" s="47" t="s">
        <v>2661</v>
      </c>
      <c r="D786" s="45" t="s">
        <v>1405</v>
      </c>
      <c r="E786" s="46" t="s">
        <v>806</v>
      </c>
      <c r="F786" s="48" t="s">
        <v>316</v>
      </c>
      <c r="G786" s="48" t="s">
        <v>2555</v>
      </c>
      <c r="H786" s="49"/>
      <c r="I786" s="50">
        <v>30768</v>
      </c>
      <c r="J786" s="51">
        <v>1684</v>
      </c>
      <c r="K786" s="52">
        <v>31149</v>
      </c>
      <c r="L786" s="53">
        <v>32269</v>
      </c>
      <c r="M786" s="54"/>
      <c r="N786" s="54">
        <v>9081898</v>
      </c>
      <c r="O786" s="55">
        <f aca="true" t="shared" si="80" ref="O786:P789">M786/1936.27</f>
        <v>0</v>
      </c>
      <c r="P786" s="55">
        <f t="shared" si="80"/>
        <v>4690.408878927009</v>
      </c>
      <c r="Q786" s="60" t="s">
        <v>1389</v>
      </c>
      <c r="R786" s="46" t="s">
        <v>12</v>
      </c>
      <c r="S786" s="46" t="s">
        <v>14</v>
      </c>
      <c r="T786" s="57"/>
      <c r="U786" s="16"/>
      <c r="V786" s="16"/>
    </row>
    <row r="787" spans="1:22" s="65" customFormat="1" ht="12.75">
      <c r="A787" s="45" t="s">
        <v>421</v>
      </c>
      <c r="B787" s="46" t="s">
        <v>416</v>
      </c>
      <c r="C787" s="47" t="s">
        <v>838</v>
      </c>
      <c r="D787" s="45" t="s">
        <v>1405</v>
      </c>
      <c r="E787" s="46" t="s">
        <v>839</v>
      </c>
      <c r="F787" s="46" t="s">
        <v>839</v>
      </c>
      <c r="G787" s="48" t="s">
        <v>1527</v>
      </c>
      <c r="H787" s="49"/>
      <c r="I787" s="49" t="s">
        <v>0</v>
      </c>
      <c r="J787" s="51">
        <v>1409</v>
      </c>
      <c r="K787" s="52"/>
      <c r="L787" s="117"/>
      <c r="M787" s="54"/>
      <c r="N787" s="54">
        <v>11399245</v>
      </c>
      <c r="O787" s="55">
        <f t="shared" si="80"/>
        <v>0</v>
      </c>
      <c r="P787" s="55">
        <f t="shared" si="80"/>
        <v>5887.218724661333</v>
      </c>
      <c r="Q787" s="56" t="s">
        <v>587</v>
      </c>
      <c r="R787" s="46" t="s">
        <v>84</v>
      </c>
      <c r="S787" s="46"/>
      <c r="T787" s="57"/>
      <c r="U787" s="16"/>
      <c r="V787" s="16"/>
    </row>
    <row r="788" spans="1:22" s="65" customFormat="1" ht="12.75">
      <c r="A788" s="45" t="s">
        <v>421</v>
      </c>
      <c r="B788" s="46" t="s">
        <v>1387</v>
      </c>
      <c r="C788" s="47">
        <v>20436</v>
      </c>
      <c r="D788" s="45" t="s">
        <v>1405</v>
      </c>
      <c r="E788" s="46" t="s">
        <v>1388</v>
      </c>
      <c r="F788" s="48" t="s">
        <v>281</v>
      </c>
      <c r="G788" s="48" t="s">
        <v>2555</v>
      </c>
      <c r="H788" s="49"/>
      <c r="I788" s="50">
        <v>30760</v>
      </c>
      <c r="J788" s="51">
        <v>1408</v>
      </c>
      <c r="K788" s="52">
        <v>31149</v>
      </c>
      <c r="L788" s="53">
        <v>32269</v>
      </c>
      <c r="M788" s="54"/>
      <c r="N788" s="54">
        <v>10966922</v>
      </c>
      <c r="O788" s="55">
        <f t="shared" si="80"/>
        <v>0</v>
      </c>
      <c r="P788" s="55">
        <f t="shared" si="80"/>
        <v>5663.942528676269</v>
      </c>
      <c r="Q788" s="56" t="s">
        <v>1389</v>
      </c>
      <c r="R788" s="46" t="s">
        <v>9</v>
      </c>
      <c r="S788" s="46" t="s">
        <v>13</v>
      </c>
      <c r="T788" s="57"/>
      <c r="U788" s="16"/>
      <c r="V788" s="16"/>
    </row>
    <row r="789" spans="1:22" s="65" customFormat="1" ht="12.75">
      <c r="A789" s="118" t="s">
        <v>421</v>
      </c>
      <c r="B789" s="16" t="s">
        <v>345</v>
      </c>
      <c r="C789" s="119" t="s">
        <v>1848</v>
      </c>
      <c r="D789" s="118" t="s">
        <v>1405</v>
      </c>
      <c r="E789" s="16" t="s">
        <v>2527</v>
      </c>
      <c r="F789" s="34" t="s">
        <v>1764</v>
      </c>
      <c r="G789" s="34" t="s">
        <v>977</v>
      </c>
      <c r="H789" s="120" t="s">
        <v>1763</v>
      </c>
      <c r="I789" s="120" t="s">
        <v>2763</v>
      </c>
      <c r="J789" s="121">
        <v>1425</v>
      </c>
      <c r="K789" s="122"/>
      <c r="L789" s="123"/>
      <c r="M789" s="124"/>
      <c r="N789" s="124">
        <v>2798518</v>
      </c>
      <c r="O789" s="103">
        <f t="shared" si="80"/>
        <v>0</v>
      </c>
      <c r="P789" s="103">
        <f t="shared" si="80"/>
        <v>1445.3139283261116</v>
      </c>
      <c r="Q789" s="104" t="s">
        <v>587</v>
      </c>
      <c r="R789" s="16" t="s">
        <v>9</v>
      </c>
      <c r="S789" s="16"/>
      <c r="T789" s="33" t="s">
        <v>42</v>
      </c>
      <c r="U789" s="16"/>
      <c r="V789" s="16"/>
    </row>
    <row r="790" spans="1:22" s="65" customFormat="1" ht="12.75">
      <c r="A790" s="45" t="s">
        <v>421</v>
      </c>
      <c r="B790" s="46" t="s">
        <v>1534</v>
      </c>
      <c r="C790" s="47" t="s">
        <v>1752</v>
      </c>
      <c r="D790" s="45" t="s">
        <v>1405</v>
      </c>
      <c r="E790" s="46" t="s">
        <v>976</v>
      </c>
      <c r="F790" s="48" t="s">
        <v>420</v>
      </c>
      <c r="G790" s="48" t="s">
        <v>1021</v>
      </c>
      <c r="H790" s="49"/>
      <c r="I790" s="49" t="s">
        <v>0</v>
      </c>
      <c r="J790" s="51">
        <v>1410</v>
      </c>
      <c r="K790" s="52"/>
      <c r="L790" s="117"/>
      <c r="M790" s="54"/>
      <c r="N790" s="54">
        <v>5274920</v>
      </c>
      <c r="O790" s="55">
        <f aca="true" t="shared" si="81" ref="O790:P792">M790/1936.27</f>
        <v>0</v>
      </c>
      <c r="P790" s="55">
        <f t="shared" si="81"/>
        <v>2724.268826145114</v>
      </c>
      <c r="Q790" s="56" t="s">
        <v>587</v>
      </c>
      <c r="R790" s="46" t="s">
        <v>2571</v>
      </c>
      <c r="S790" s="46"/>
      <c r="T790" s="57"/>
      <c r="U790" s="16"/>
      <c r="V790" s="16"/>
    </row>
    <row r="791" spans="1:22" s="65" customFormat="1" ht="12.75">
      <c r="A791" s="45"/>
      <c r="B791" s="46" t="s">
        <v>2760</v>
      </c>
      <c r="C791" s="47">
        <v>6104</v>
      </c>
      <c r="D791" s="45" t="s">
        <v>1405</v>
      </c>
      <c r="E791" s="46" t="s">
        <v>2762</v>
      </c>
      <c r="F791" s="48" t="s">
        <v>2761</v>
      </c>
      <c r="G791" s="48"/>
      <c r="H791" s="49"/>
      <c r="I791" s="50">
        <v>30760</v>
      </c>
      <c r="J791" s="51">
        <v>1393</v>
      </c>
      <c r="K791" s="52"/>
      <c r="L791" s="117"/>
      <c r="M791" s="54"/>
      <c r="N791" s="54"/>
      <c r="O791" s="55">
        <f t="shared" si="81"/>
        <v>0</v>
      </c>
      <c r="P791" s="55">
        <f t="shared" si="81"/>
        <v>0</v>
      </c>
      <c r="Q791" s="56"/>
      <c r="R791" s="46" t="s">
        <v>623</v>
      </c>
      <c r="S791" s="46"/>
      <c r="T791" s="57"/>
      <c r="U791" s="16"/>
      <c r="V791" s="16"/>
    </row>
    <row r="792" spans="1:22" ht="13.5" thickBot="1">
      <c r="A792" s="45">
        <v>22</v>
      </c>
      <c r="B792" s="46" t="s">
        <v>1533</v>
      </c>
      <c r="C792" s="47">
        <v>15180</v>
      </c>
      <c r="D792" s="45" t="s">
        <v>185</v>
      </c>
      <c r="E792" s="46" t="s">
        <v>2765</v>
      </c>
      <c r="F792" s="48" t="s">
        <v>2766</v>
      </c>
      <c r="G792" s="48"/>
      <c r="H792" s="49"/>
      <c r="I792" s="50">
        <v>30894</v>
      </c>
      <c r="J792" s="51">
        <v>4404</v>
      </c>
      <c r="K792" s="52"/>
      <c r="L792" s="117"/>
      <c r="M792" s="54"/>
      <c r="N792" s="54"/>
      <c r="O792" s="63">
        <f t="shared" si="81"/>
        <v>0</v>
      </c>
      <c r="P792" s="63">
        <f t="shared" si="81"/>
        <v>0</v>
      </c>
      <c r="Q792" s="56"/>
      <c r="R792" s="46" t="s">
        <v>623</v>
      </c>
      <c r="S792" s="46"/>
      <c r="T792" s="57"/>
      <c r="U792" s="16"/>
      <c r="V792" s="141"/>
    </row>
    <row r="793" spans="1:22" s="65" customFormat="1" ht="13.5" thickTop="1">
      <c r="A793" s="45"/>
      <c r="B793" s="46"/>
      <c r="C793" s="47"/>
      <c r="D793" s="45"/>
      <c r="E793" s="46"/>
      <c r="F793" s="46"/>
      <c r="G793" s="48"/>
      <c r="H793" s="49"/>
      <c r="I793" s="50"/>
      <c r="J793" s="366" t="s">
        <v>2350</v>
      </c>
      <c r="K793" s="367"/>
      <c r="L793" s="368"/>
      <c r="M793" s="54"/>
      <c r="N793" s="54"/>
      <c r="O793" s="109">
        <f>SUM(O785:O792)</f>
        <v>0</v>
      </c>
      <c r="P793" s="109">
        <f>SUM(P785:P792)</f>
        <v>24878.488020782224</v>
      </c>
      <c r="Q793" s="56"/>
      <c r="R793" s="46"/>
      <c r="S793" s="46"/>
      <c r="T793" s="57"/>
      <c r="U793" s="16"/>
      <c r="V793" s="16"/>
    </row>
    <row r="794" spans="1:22" s="65" customFormat="1" ht="12.75">
      <c r="A794" s="45"/>
      <c r="B794" s="46"/>
      <c r="C794" s="47"/>
      <c r="D794" s="45"/>
      <c r="E794" s="46"/>
      <c r="F794" s="46"/>
      <c r="G794" s="48"/>
      <c r="H794" s="49"/>
      <c r="I794" s="50"/>
      <c r="J794" s="366"/>
      <c r="K794" s="367"/>
      <c r="L794" s="368"/>
      <c r="M794" s="54"/>
      <c r="N794" s="54"/>
      <c r="O794" s="55"/>
      <c r="P794" s="55"/>
      <c r="Q794" s="56"/>
      <c r="R794" s="46"/>
      <c r="S794" s="46"/>
      <c r="T794" s="57"/>
      <c r="U794" s="141"/>
      <c r="V794" s="16"/>
    </row>
    <row r="795" spans="1:22" s="65" customFormat="1" ht="12.75">
      <c r="A795" s="45"/>
      <c r="B795" s="110"/>
      <c r="C795" s="111" t="s">
        <v>991</v>
      </c>
      <c r="D795" s="140"/>
      <c r="E795" s="46"/>
      <c r="F795" s="46"/>
      <c r="G795" s="48"/>
      <c r="H795" s="49"/>
      <c r="I795" s="50"/>
      <c r="J795" s="369" t="s">
        <v>118</v>
      </c>
      <c r="K795" s="370"/>
      <c r="L795" s="371"/>
      <c r="M795" s="54"/>
      <c r="N795" s="54"/>
      <c r="O795" s="115">
        <f>O793+P793</f>
        <v>24878.488020782224</v>
      </c>
      <c r="P795" s="116"/>
      <c r="Q795" s="56"/>
      <c r="R795" s="46"/>
      <c r="S795" s="46"/>
      <c r="T795" s="57"/>
      <c r="U795" s="16"/>
      <c r="V795" s="16"/>
    </row>
    <row r="796" spans="1:22" s="65" customFormat="1" ht="12.75">
      <c r="A796" s="45"/>
      <c r="B796" s="110"/>
      <c r="C796" s="111"/>
      <c r="D796" s="140"/>
      <c r="E796" s="46"/>
      <c r="F796" s="48"/>
      <c r="G796" s="48"/>
      <c r="H796" s="49"/>
      <c r="I796" s="50"/>
      <c r="J796" s="80"/>
      <c r="K796" s="81"/>
      <c r="L796" s="82"/>
      <c r="M796" s="54"/>
      <c r="N796" s="54"/>
      <c r="O796" s="115"/>
      <c r="P796" s="116"/>
      <c r="Q796" s="56"/>
      <c r="R796" s="46"/>
      <c r="S796" s="46"/>
      <c r="T796" s="57"/>
      <c r="U796" s="16"/>
      <c r="V796" s="16"/>
    </row>
    <row r="797" spans="1:162" s="65" customFormat="1" ht="12.75">
      <c r="A797" s="272">
        <v>50</v>
      </c>
      <c r="B797" s="186" t="s">
        <v>1984</v>
      </c>
      <c r="C797" s="273" t="s">
        <v>2430</v>
      </c>
      <c r="D797" s="272" t="s">
        <v>1405</v>
      </c>
      <c r="E797" s="186" t="s">
        <v>1721</v>
      </c>
      <c r="F797" s="186" t="s">
        <v>1721</v>
      </c>
      <c r="G797" s="274" t="s">
        <v>2555</v>
      </c>
      <c r="H797" s="275" t="s">
        <v>1425</v>
      </c>
      <c r="I797" s="276">
        <v>30768</v>
      </c>
      <c r="J797" s="277">
        <v>1672</v>
      </c>
      <c r="K797" s="278">
        <v>31747</v>
      </c>
      <c r="L797" s="279" t="s">
        <v>1722</v>
      </c>
      <c r="M797" s="280">
        <v>52275362</v>
      </c>
      <c r="N797" s="280"/>
      <c r="O797" s="281">
        <f>M797/1936.27</f>
        <v>26997.971357300376</v>
      </c>
      <c r="P797" s="281">
        <f>N797/1936.27</f>
        <v>0</v>
      </c>
      <c r="Q797" s="282" t="s">
        <v>2519</v>
      </c>
      <c r="R797" s="186" t="s">
        <v>1723</v>
      </c>
      <c r="S797" s="186" t="s">
        <v>1724</v>
      </c>
      <c r="T797" s="283"/>
      <c r="U797" s="16"/>
      <c r="V797" s="16"/>
      <c r="W797" s="142"/>
      <c r="X797" s="142"/>
      <c r="Y797" s="142"/>
      <c r="Z797" s="142"/>
      <c r="AA797" s="142"/>
      <c r="AB797" s="142"/>
      <c r="AC797" s="142"/>
      <c r="AD797" s="142"/>
      <c r="AE797" s="142"/>
      <c r="AF797" s="142"/>
      <c r="AG797" s="142"/>
      <c r="AH797" s="142"/>
      <c r="AI797" s="142"/>
      <c r="AJ797" s="142"/>
      <c r="AK797" s="142"/>
      <c r="AL797" s="142"/>
      <c r="AM797" s="142"/>
      <c r="AN797" s="142"/>
      <c r="AO797" s="142"/>
      <c r="AP797" s="142"/>
      <c r="AQ797" s="142"/>
      <c r="AR797" s="142"/>
      <c r="AS797" s="142"/>
      <c r="AT797" s="142"/>
      <c r="AU797" s="142"/>
      <c r="AV797" s="142"/>
      <c r="AW797" s="142"/>
      <c r="AX797" s="142"/>
      <c r="AY797" s="142"/>
      <c r="AZ797" s="142"/>
      <c r="BA797" s="142"/>
      <c r="BB797" s="142"/>
      <c r="BC797" s="142"/>
      <c r="BD797" s="142"/>
      <c r="BE797" s="142"/>
      <c r="BF797" s="142"/>
      <c r="BG797" s="142"/>
      <c r="BH797" s="142"/>
      <c r="BI797" s="142"/>
      <c r="BJ797" s="142"/>
      <c r="BK797" s="142"/>
      <c r="BL797" s="142"/>
      <c r="BM797" s="142"/>
      <c r="BN797" s="142"/>
      <c r="BO797" s="142"/>
      <c r="BP797" s="142"/>
      <c r="BQ797" s="142"/>
      <c r="BR797" s="142"/>
      <c r="BS797" s="142"/>
      <c r="BT797" s="142"/>
      <c r="BU797" s="142"/>
      <c r="BV797" s="142"/>
      <c r="BW797" s="142"/>
      <c r="BX797" s="142"/>
      <c r="BY797" s="142"/>
      <c r="BZ797" s="142"/>
      <c r="CA797" s="142"/>
      <c r="CB797" s="142"/>
      <c r="CC797" s="142"/>
      <c r="CD797" s="142"/>
      <c r="CE797" s="142"/>
      <c r="CF797" s="142"/>
      <c r="CG797" s="142"/>
      <c r="CH797" s="142"/>
      <c r="CI797" s="142"/>
      <c r="CJ797" s="142"/>
      <c r="CK797" s="142"/>
      <c r="CL797" s="142"/>
      <c r="CM797" s="142"/>
      <c r="CN797" s="142"/>
      <c r="CO797" s="142"/>
      <c r="CP797" s="142"/>
      <c r="CQ797" s="142"/>
      <c r="CR797" s="142"/>
      <c r="CS797" s="142"/>
      <c r="CT797" s="142"/>
      <c r="CU797" s="142"/>
      <c r="CV797" s="142"/>
      <c r="CW797" s="142"/>
      <c r="CX797" s="142"/>
      <c r="CY797" s="142"/>
      <c r="CZ797" s="142"/>
      <c r="DA797" s="142"/>
      <c r="DB797" s="142"/>
      <c r="DC797" s="142"/>
      <c r="DD797" s="142"/>
      <c r="DE797" s="142"/>
      <c r="DF797" s="142"/>
      <c r="DG797" s="142"/>
      <c r="DH797" s="142"/>
      <c r="DI797" s="142"/>
      <c r="DJ797" s="142"/>
      <c r="DK797" s="142"/>
      <c r="DL797" s="142"/>
      <c r="DM797" s="142"/>
      <c r="DN797" s="142"/>
      <c r="DO797" s="142"/>
      <c r="DP797" s="142"/>
      <c r="DQ797" s="142"/>
      <c r="DR797" s="142"/>
      <c r="DS797" s="142"/>
      <c r="DT797" s="142"/>
      <c r="DU797" s="142"/>
      <c r="DV797" s="142"/>
      <c r="DW797" s="142"/>
      <c r="DX797" s="142"/>
      <c r="DY797" s="142"/>
      <c r="DZ797" s="142"/>
      <c r="EA797" s="142"/>
      <c r="EB797" s="142"/>
      <c r="EC797" s="142"/>
      <c r="ED797" s="142"/>
      <c r="EE797" s="142"/>
      <c r="EF797" s="142"/>
      <c r="EG797" s="142"/>
      <c r="EH797" s="142"/>
      <c r="EI797" s="142"/>
      <c r="EJ797" s="142"/>
      <c r="EK797" s="142"/>
      <c r="EL797" s="142"/>
      <c r="EM797" s="142"/>
      <c r="EN797" s="142"/>
      <c r="EO797" s="142"/>
      <c r="EP797" s="142"/>
      <c r="EQ797" s="142"/>
      <c r="ER797" s="142"/>
      <c r="ES797" s="142"/>
      <c r="ET797" s="142"/>
      <c r="EU797" s="142"/>
      <c r="EV797" s="142"/>
      <c r="EW797" s="142"/>
      <c r="EX797" s="142"/>
      <c r="EY797" s="142"/>
      <c r="EZ797" s="142"/>
      <c r="FA797" s="142"/>
      <c r="FB797" s="142"/>
      <c r="FC797" s="142"/>
      <c r="FD797" s="142"/>
      <c r="FE797" s="142"/>
      <c r="FF797" s="142"/>
    </row>
    <row r="798" spans="1:162" s="65" customFormat="1" ht="12.75">
      <c r="A798" s="45">
        <v>50</v>
      </c>
      <c r="B798" s="46" t="s">
        <v>1725</v>
      </c>
      <c r="C798" s="47" t="s">
        <v>1726</v>
      </c>
      <c r="D798" s="45" t="s">
        <v>1405</v>
      </c>
      <c r="E798" s="46" t="s">
        <v>1727</v>
      </c>
      <c r="F798" s="46" t="s">
        <v>1727</v>
      </c>
      <c r="G798" s="48" t="s">
        <v>1728</v>
      </c>
      <c r="H798" s="49" t="s">
        <v>1762</v>
      </c>
      <c r="I798" s="49" t="s">
        <v>1729</v>
      </c>
      <c r="J798" s="51">
        <v>5505</v>
      </c>
      <c r="K798" s="52"/>
      <c r="L798" s="53" t="s">
        <v>1722</v>
      </c>
      <c r="M798" s="54"/>
      <c r="N798" s="54">
        <v>28796047</v>
      </c>
      <c r="O798" s="55">
        <f>M798/1936.27</f>
        <v>0</v>
      </c>
      <c r="P798" s="55">
        <f>N798/1936.27</f>
        <v>14871.91713965511</v>
      </c>
      <c r="Q798" s="56" t="s">
        <v>587</v>
      </c>
      <c r="R798" s="46" t="s">
        <v>1133</v>
      </c>
      <c r="S798" s="46"/>
      <c r="T798" s="57"/>
      <c r="U798" s="133"/>
      <c r="V798" s="133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  <c r="AK798" s="171"/>
      <c r="AL798" s="171"/>
      <c r="AM798" s="171"/>
      <c r="AN798" s="171"/>
      <c r="AO798" s="171"/>
      <c r="AP798" s="171"/>
      <c r="AQ798" s="171"/>
      <c r="AR798" s="171"/>
      <c r="AS798" s="171"/>
      <c r="AT798" s="171"/>
      <c r="AU798" s="171"/>
      <c r="AV798" s="171"/>
      <c r="AW798" s="171"/>
      <c r="AX798" s="171"/>
      <c r="AY798" s="171"/>
      <c r="AZ798" s="171"/>
      <c r="BA798" s="171"/>
      <c r="BB798" s="171"/>
      <c r="BC798" s="171"/>
      <c r="BD798" s="171"/>
      <c r="BE798" s="171"/>
      <c r="BF798" s="171"/>
      <c r="BG798" s="171"/>
      <c r="BH798" s="171"/>
      <c r="BI798" s="171"/>
      <c r="BJ798" s="171"/>
      <c r="BK798" s="171"/>
      <c r="BL798" s="171"/>
      <c r="BM798" s="171"/>
      <c r="BN798" s="171"/>
      <c r="BO798" s="171"/>
      <c r="BP798" s="171"/>
      <c r="BQ798" s="171"/>
      <c r="BR798" s="171"/>
      <c r="BS798" s="171"/>
      <c r="BT798" s="171"/>
      <c r="BU798" s="171"/>
      <c r="BV798" s="171"/>
      <c r="BW798" s="171"/>
      <c r="BX798" s="171"/>
      <c r="BY798" s="171"/>
      <c r="BZ798" s="171"/>
      <c r="CA798" s="171"/>
      <c r="CB798" s="171"/>
      <c r="CC798" s="171"/>
      <c r="CD798" s="171"/>
      <c r="CE798" s="171"/>
      <c r="CF798" s="171"/>
      <c r="CG798" s="171"/>
      <c r="CH798" s="171"/>
      <c r="CI798" s="171"/>
      <c r="CJ798" s="171"/>
      <c r="CK798" s="171"/>
      <c r="CL798" s="171"/>
      <c r="CM798" s="171"/>
      <c r="CN798" s="171"/>
      <c r="CO798" s="171"/>
      <c r="CP798" s="171"/>
      <c r="CQ798" s="171"/>
      <c r="CR798" s="171"/>
      <c r="CS798" s="171"/>
      <c r="CT798" s="171"/>
      <c r="CU798" s="171"/>
      <c r="CV798" s="171"/>
      <c r="CW798" s="171"/>
      <c r="CX798" s="171"/>
      <c r="CY798" s="171"/>
      <c r="CZ798" s="171"/>
      <c r="DA798" s="171"/>
      <c r="DB798" s="171"/>
      <c r="DC798" s="171"/>
      <c r="DD798" s="171"/>
      <c r="DE798" s="171"/>
      <c r="DF798" s="171"/>
      <c r="DG798" s="171"/>
      <c r="DH798" s="171"/>
      <c r="DI798" s="171"/>
      <c r="DJ798" s="171"/>
      <c r="DK798" s="171"/>
      <c r="DL798" s="171"/>
      <c r="DM798" s="171"/>
      <c r="DN798" s="171"/>
      <c r="DO798" s="171"/>
      <c r="DP798" s="171"/>
      <c r="DQ798" s="171"/>
      <c r="DR798" s="171"/>
      <c r="DS798" s="171"/>
      <c r="DT798" s="171"/>
      <c r="DU798" s="171"/>
      <c r="DV798" s="171"/>
      <c r="DW798" s="171"/>
      <c r="DX798" s="171"/>
      <c r="DY798" s="171"/>
      <c r="DZ798" s="171"/>
      <c r="EA798" s="171"/>
      <c r="EB798" s="171"/>
      <c r="EC798" s="171"/>
      <c r="ED798" s="171"/>
      <c r="EE798" s="171"/>
      <c r="EF798" s="171"/>
      <c r="EG798" s="171"/>
      <c r="EH798" s="171"/>
      <c r="EI798" s="171"/>
      <c r="EJ798" s="171"/>
      <c r="EK798" s="171"/>
      <c r="EL798" s="171"/>
      <c r="EM798" s="171"/>
      <c r="EN798" s="171"/>
      <c r="EO798" s="171"/>
      <c r="EP798" s="171"/>
      <c r="EQ798" s="171"/>
      <c r="ER798" s="171"/>
      <c r="ES798" s="171"/>
      <c r="ET798" s="171"/>
      <c r="EU798" s="171"/>
      <c r="EV798" s="171"/>
      <c r="EW798" s="171"/>
      <c r="EX798" s="171"/>
      <c r="EY798" s="171"/>
      <c r="EZ798" s="171"/>
      <c r="FA798" s="171"/>
      <c r="FB798" s="171"/>
      <c r="FC798" s="171"/>
      <c r="FD798" s="171"/>
      <c r="FE798" s="171"/>
      <c r="FF798" s="171"/>
    </row>
    <row r="799" spans="1:162" s="65" customFormat="1" ht="12.75">
      <c r="A799" s="45">
        <v>50</v>
      </c>
      <c r="B799" s="46" t="s">
        <v>1730</v>
      </c>
      <c r="C799" s="47" t="s">
        <v>1726</v>
      </c>
      <c r="D799" s="45" t="s">
        <v>1405</v>
      </c>
      <c r="E799" s="46" t="s">
        <v>1727</v>
      </c>
      <c r="F799" s="46" t="s">
        <v>1731</v>
      </c>
      <c r="G799" s="48" t="s">
        <v>1021</v>
      </c>
      <c r="H799" s="49" t="s">
        <v>474</v>
      </c>
      <c r="I799" s="49" t="s">
        <v>186</v>
      </c>
      <c r="J799" s="51">
        <v>1864</v>
      </c>
      <c r="K799" s="52"/>
      <c r="L799" s="53" t="s">
        <v>1722</v>
      </c>
      <c r="M799" s="54"/>
      <c r="N799" s="54">
        <v>4552722</v>
      </c>
      <c r="O799" s="55">
        <f aca="true" t="shared" si="82" ref="O799:P801">M799/1936.27</f>
        <v>0</v>
      </c>
      <c r="P799" s="55">
        <f t="shared" si="82"/>
        <v>2351.284686536485</v>
      </c>
      <c r="Q799" s="56" t="s">
        <v>587</v>
      </c>
      <c r="R799" s="46" t="s">
        <v>1732</v>
      </c>
      <c r="S799" s="46"/>
      <c r="T799" s="57"/>
      <c r="U799" s="133"/>
      <c r="V799" s="133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  <c r="AK799" s="171"/>
      <c r="AL799" s="171"/>
      <c r="AM799" s="171"/>
      <c r="AN799" s="171"/>
      <c r="AO799" s="171"/>
      <c r="AP799" s="171"/>
      <c r="AQ799" s="171"/>
      <c r="AR799" s="171"/>
      <c r="AS799" s="171"/>
      <c r="AT799" s="171"/>
      <c r="AU799" s="171"/>
      <c r="AV799" s="171"/>
      <c r="AW799" s="171"/>
      <c r="AX799" s="171"/>
      <c r="AY799" s="171"/>
      <c r="AZ799" s="171"/>
      <c r="BA799" s="171"/>
      <c r="BB799" s="171"/>
      <c r="BC799" s="171"/>
      <c r="BD799" s="171"/>
      <c r="BE799" s="171"/>
      <c r="BF799" s="171"/>
      <c r="BG799" s="171"/>
      <c r="BH799" s="171"/>
      <c r="BI799" s="171"/>
      <c r="BJ799" s="171"/>
      <c r="BK799" s="171"/>
      <c r="BL799" s="171"/>
      <c r="BM799" s="171"/>
      <c r="BN799" s="171"/>
      <c r="BO799" s="171"/>
      <c r="BP799" s="171"/>
      <c r="BQ799" s="171"/>
      <c r="BR799" s="171"/>
      <c r="BS799" s="171"/>
      <c r="BT799" s="171"/>
      <c r="BU799" s="171"/>
      <c r="BV799" s="171"/>
      <c r="BW799" s="171"/>
      <c r="BX799" s="171"/>
      <c r="BY799" s="171"/>
      <c r="BZ799" s="171"/>
      <c r="CA799" s="171"/>
      <c r="CB799" s="171"/>
      <c r="CC799" s="171"/>
      <c r="CD799" s="171"/>
      <c r="CE799" s="171"/>
      <c r="CF799" s="171"/>
      <c r="CG799" s="171"/>
      <c r="CH799" s="171"/>
      <c r="CI799" s="171"/>
      <c r="CJ799" s="171"/>
      <c r="CK799" s="171"/>
      <c r="CL799" s="171"/>
      <c r="CM799" s="171"/>
      <c r="CN799" s="171"/>
      <c r="CO799" s="171"/>
      <c r="CP799" s="171"/>
      <c r="CQ799" s="171"/>
      <c r="CR799" s="171"/>
      <c r="CS799" s="171"/>
      <c r="CT799" s="171"/>
      <c r="CU799" s="171"/>
      <c r="CV799" s="171"/>
      <c r="CW799" s="171"/>
      <c r="CX799" s="171"/>
      <c r="CY799" s="171"/>
      <c r="CZ799" s="171"/>
      <c r="DA799" s="171"/>
      <c r="DB799" s="171"/>
      <c r="DC799" s="171"/>
      <c r="DD799" s="171"/>
      <c r="DE799" s="171"/>
      <c r="DF799" s="171"/>
      <c r="DG799" s="171"/>
      <c r="DH799" s="171"/>
      <c r="DI799" s="171"/>
      <c r="DJ799" s="171"/>
      <c r="DK799" s="171"/>
      <c r="DL799" s="171"/>
      <c r="DM799" s="171"/>
      <c r="DN799" s="171"/>
      <c r="DO799" s="171"/>
      <c r="DP799" s="171"/>
      <c r="DQ799" s="171"/>
      <c r="DR799" s="171"/>
      <c r="DS799" s="171"/>
      <c r="DT799" s="171"/>
      <c r="DU799" s="171"/>
      <c r="DV799" s="171"/>
      <c r="DW799" s="171"/>
      <c r="DX799" s="171"/>
      <c r="DY799" s="171"/>
      <c r="DZ799" s="171"/>
      <c r="EA799" s="171"/>
      <c r="EB799" s="171"/>
      <c r="EC799" s="171"/>
      <c r="ED799" s="171"/>
      <c r="EE799" s="171"/>
      <c r="EF799" s="171"/>
      <c r="EG799" s="171"/>
      <c r="EH799" s="171"/>
      <c r="EI799" s="171"/>
      <c r="EJ799" s="171"/>
      <c r="EK799" s="171"/>
      <c r="EL799" s="171"/>
      <c r="EM799" s="171"/>
      <c r="EN799" s="171"/>
      <c r="EO799" s="171"/>
      <c r="EP799" s="171"/>
      <c r="EQ799" s="171"/>
      <c r="ER799" s="171"/>
      <c r="ES799" s="171"/>
      <c r="ET799" s="171"/>
      <c r="EU799" s="171"/>
      <c r="EV799" s="171"/>
      <c r="EW799" s="171"/>
      <c r="EX799" s="171"/>
      <c r="EY799" s="171"/>
      <c r="EZ799" s="171"/>
      <c r="FA799" s="171"/>
      <c r="FB799" s="171"/>
      <c r="FC799" s="171"/>
      <c r="FD799" s="171"/>
      <c r="FE799" s="171"/>
      <c r="FF799" s="171"/>
    </row>
    <row r="800" spans="1:162" s="65" customFormat="1" ht="12.75">
      <c r="A800" s="45">
        <v>50</v>
      </c>
      <c r="B800" s="46" t="s">
        <v>1733</v>
      </c>
      <c r="C800" s="47" t="s">
        <v>1734</v>
      </c>
      <c r="D800" s="45"/>
      <c r="E800" s="46"/>
      <c r="F800" s="46" t="s">
        <v>1735</v>
      </c>
      <c r="G800" s="48" t="s">
        <v>2555</v>
      </c>
      <c r="H800" s="49"/>
      <c r="I800" s="50"/>
      <c r="J800" s="51" t="s">
        <v>1783</v>
      </c>
      <c r="K800" s="52">
        <v>31747</v>
      </c>
      <c r="L800" s="53"/>
      <c r="M800" s="54"/>
      <c r="N800" s="54">
        <v>19441323</v>
      </c>
      <c r="O800" s="55">
        <f t="shared" si="82"/>
        <v>0</v>
      </c>
      <c r="P800" s="55">
        <f t="shared" si="82"/>
        <v>10040.605390777113</v>
      </c>
      <c r="Q800" s="56" t="s">
        <v>2519</v>
      </c>
      <c r="R800" s="46" t="s">
        <v>1133</v>
      </c>
      <c r="S800" s="46"/>
      <c r="T800" s="57"/>
      <c r="U800" s="133"/>
      <c r="V800" s="133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  <c r="AK800" s="171"/>
      <c r="AL800" s="171"/>
      <c r="AM800" s="171"/>
      <c r="AN800" s="171"/>
      <c r="AO800" s="171"/>
      <c r="AP800" s="171"/>
      <c r="AQ800" s="171"/>
      <c r="AR800" s="171"/>
      <c r="AS800" s="171"/>
      <c r="AT800" s="171"/>
      <c r="AU800" s="171"/>
      <c r="AV800" s="171"/>
      <c r="AW800" s="171"/>
      <c r="AX800" s="171"/>
      <c r="AY800" s="171"/>
      <c r="AZ800" s="171"/>
      <c r="BA800" s="171"/>
      <c r="BB800" s="171"/>
      <c r="BC800" s="171"/>
      <c r="BD800" s="171"/>
      <c r="BE800" s="171"/>
      <c r="BF800" s="171"/>
      <c r="BG800" s="171"/>
      <c r="BH800" s="171"/>
      <c r="BI800" s="171"/>
      <c r="BJ800" s="171"/>
      <c r="BK800" s="171"/>
      <c r="BL800" s="171"/>
      <c r="BM800" s="171"/>
      <c r="BN800" s="171"/>
      <c r="BO800" s="171"/>
      <c r="BP800" s="171"/>
      <c r="BQ800" s="171"/>
      <c r="BR800" s="171"/>
      <c r="BS800" s="171"/>
      <c r="BT800" s="171"/>
      <c r="BU800" s="171"/>
      <c r="BV800" s="171"/>
      <c r="BW800" s="171"/>
      <c r="BX800" s="171"/>
      <c r="BY800" s="171"/>
      <c r="BZ800" s="171"/>
      <c r="CA800" s="171"/>
      <c r="CB800" s="171"/>
      <c r="CC800" s="171"/>
      <c r="CD800" s="171"/>
      <c r="CE800" s="171"/>
      <c r="CF800" s="171"/>
      <c r="CG800" s="171"/>
      <c r="CH800" s="171"/>
      <c r="CI800" s="171"/>
      <c r="CJ800" s="171"/>
      <c r="CK800" s="171"/>
      <c r="CL800" s="171"/>
      <c r="CM800" s="171"/>
      <c r="CN800" s="171"/>
      <c r="CO800" s="171"/>
      <c r="CP800" s="171"/>
      <c r="CQ800" s="171"/>
      <c r="CR800" s="171"/>
      <c r="CS800" s="171"/>
      <c r="CT800" s="171"/>
      <c r="CU800" s="171"/>
      <c r="CV800" s="171"/>
      <c r="CW800" s="171"/>
      <c r="CX800" s="171"/>
      <c r="CY800" s="171"/>
      <c r="CZ800" s="171"/>
      <c r="DA800" s="171"/>
      <c r="DB800" s="171"/>
      <c r="DC800" s="171"/>
      <c r="DD800" s="171"/>
      <c r="DE800" s="171"/>
      <c r="DF800" s="171"/>
      <c r="DG800" s="171"/>
      <c r="DH800" s="171"/>
      <c r="DI800" s="171"/>
      <c r="DJ800" s="171"/>
      <c r="DK800" s="171"/>
      <c r="DL800" s="171"/>
      <c r="DM800" s="171"/>
      <c r="DN800" s="171"/>
      <c r="DO800" s="171"/>
      <c r="DP800" s="171"/>
      <c r="DQ800" s="171"/>
      <c r="DR800" s="171"/>
      <c r="DS800" s="171"/>
      <c r="DT800" s="171"/>
      <c r="DU800" s="171"/>
      <c r="DV800" s="171"/>
      <c r="DW800" s="171"/>
      <c r="DX800" s="171"/>
      <c r="DY800" s="171"/>
      <c r="DZ800" s="171"/>
      <c r="EA800" s="171"/>
      <c r="EB800" s="171"/>
      <c r="EC800" s="171"/>
      <c r="ED800" s="171"/>
      <c r="EE800" s="171"/>
      <c r="EF800" s="171"/>
      <c r="EG800" s="171"/>
      <c r="EH800" s="171"/>
      <c r="EI800" s="171"/>
      <c r="EJ800" s="171"/>
      <c r="EK800" s="171"/>
      <c r="EL800" s="171"/>
      <c r="EM800" s="171"/>
      <c r="EN800" s="171"/>
      <c r="EO800" s="171"/>
      <c r="EP800" s="171"/>
      <c r="EQ800" s="171"/>
      <c r="ER800" s="171"/>
      <c r="ES800" s="171"/>
      <c r="ET800" s="171"/>
      <c r="EU800" s="171"/>
      <c r="EV800" s="171"/>
      <c r="EW800" s="171"/>
      <c r="EX800" s="171"/>
      <c r="EY800" s="171"/>
      <c r="EZ800" s="171"/>
      <c r="FA800" s="171"/>
      <c r="FB800" s="171"/>
      <c r="FC800" s="171"/>
      <c r="FD800" s="171"/>
      <c r="FE800" s="171"/>
      <c r="FF800" s="171"/>
    </row>
    <row r="801" spans="1:162" s="65" customFormat="1" ht="13.5" thickBot="1">
      <c r="A801" s="45">
        <v>50</v>
      </c>
      <c r="B801" s="46" t="s">
        <v>1736</v>
      </c>
      <c r="C801" s="47"/>
      <c r="D801" s="45"/>
      <c r="E801" s="46"/>
      <c r="F801" s="46" t="s">
        <v>1735</v>
      </c>
      <c r="G801" s="48" t="s">
        <v>1527</v>
      </c>
      <c r="H801" s="49"/>
      <c r="I801" s="50"/>
      <c r="J801" s="51" t="s">
        <v>1783</v>
      </c>
      <c r="K801" s="52"/>
      <c r="L801" s="53"/>
      <c r="M801" s="54"/>
      <c r="N801" s="54">
        <v>3615095</v>
      </c>
      <c r="O801" s="63">
        <f t="shared" si="82"/>
        <v>0</v>
      </c>
      <c r="P801" s="63">
        <f t="shared" si="82"/>
        <v>1867.040753613907</v>
      </c>
      <c r="Q801" s="56" t="s">
        <v>587</v>
      </c>
      <c r="R801" s="46"/>
      <c r="S801" s="46"/>
      <c r="T801" s="57"/>
      <c r="U801" s="133"/>
      <c r="V801" s="133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  <c r="AK801" s="171"/>
      <c r="AL801" s="171"/>
      <c r="AM801" s="171"/>
      <c r="AN801" s="171"/>
      <c r="AO801" s="171"/>
      <c r="AP801" s="171"/>
      <c r="AQ801" s="171"/>
      <c r="AR801" s="171"/>
      <c r="AS801" s="171"/>
      <c r="AT801" s="171"/>
      <c r="AU801" s="171"/>
      <c r="AV801" s="171"/>
      <c r="AW801" s="171"/>
      <c r="AX801" s="171"/>
      <c r="AY801" s="171"/>
      <c r="AZ801" s="171"/>
      <c r="BA801" s="171"/>
      <c r="BB801" s="171"/>
      <c r="BC801" s="171"/>
      <c r="BD801" s="171"/>
      <c r="BE801" s="171"/>
      <c r="BF801" s="171"/>
      <c r="BG801" s="171"/>
      <c r="BH801" s="171"/>
      <c r="BI801" s="171"/>
      <c r="BJ801" s="171"/>
      <c r="BK801" s="171"/>
      <c r="BL801" s="171"/>
      <c r="BM801" s="171"/>
      <c r="BN801" s="171"/>
      <c r="BO801" s="171"/>
      <c r="BP801" s="171"/>
      <c r="BQ801" s="171"/>
      <c r="BR801" s="171"/>
      <c r="BS801" s="171"/>
      <c r="BT801" s="171"/>
      <c r="BU801" s="171"/>
      <c r="BV801" s="171"/>
      <c r="BW801" s="171"/>
      <c r="BX801" s="171"/>
      <c r="BY801" s="171"/>
      <c r="BZ801" s="171"/>
      <c r="CA801" s="171"/>
      <c r="CB801" s="171"/>
      <c r="CC801" s="171"/>
      <c r="CD801" s="171"/>
      <c r="CE801" s="171"/>
      <c r="CF801" s="171"/>
      <c r="CG801" s="171"/>
      <c r="CH801" s="171"/>
      <c r="CI801" s="171"/>
      <c r="CJ801" s="171"/>
      <c r="CK801" s="171"/>
      <c r="CL801" s="171"/>
      <c r="CM801" s="171"/>
      <c r="CN801" s="171"/>
      <c r="CO801" s="171"/>
      <c r="CP801" s="171"/>
      <c r="CQ801" s="171"/>
      <c r="CR801" s="171"/>
      <c r="CS801" s="171"/>
      <c r="CT801" s="171"/>
      <c r="CU801" s="171"/>
      <c r="CV801" s="171"/>
      <c r="CW801" s="171"/>
      <c r="CX801" s="171"/>
      <c r="CY801" s="171"/>
      <c r="CZ801" s="171"/>
      <c r="DA801" s="171"/>
      <c r="DB801" s="171"/>
      <c r="DC801" s="171"/>
      <c r="DD801" s="171"/>
      <c r="DE801" s="171"/>
      <c r="DF801" s="171"/>
      <c r="DG801" s="171"/>
      <c r="DH801" s="171"/>
      <c r="DI801" s="171"/>
      <c r="DJ801" s="171"/>
      <c r="DK801" s="171"/>
      <c r="DL801" s="171"/>
      <c r="DM801" s="171"/>
      <c r="DN801" s="171"/>
      <c r="DO801" s="171"/>
      <c r="DP801" s="171"/>
      <c r="DQ801" s="171"/>
      <c r="DR801" s="171"/>
      <c r="DS801" s="171"/>
      <c r="DT801" s="171"/>
      <c r="DU801" s="171"/>
      <c r="DV801" s="171"/>
      <c r="DW801" s="171"/>
      <c r="DX801" s="171"/>
      <c r="DY801" s="171"/>
      <c r="DZ801" s="171"/>
      <c r="EA801" s="171"/>
      <c r="EB801" s="171"/>
      <c r="EC801" s="171"/>
      <c r="ED801" s="171"/>
      <c r="EE801" s="171"/>
      <c r="EF801" s="171"/>
      <c r="EG801" s="171"/>
      <c r="EH801" s="171"/>
      <c r="EI801" s="171"/>
      <c r="EJ801" s="171"/>
      <c r="EK801" s="171"/>
      <c r="EL801" s="171"/>
      <c r="EM801" s="171"/>
      <c r="EN801" s="171"/>
      <c r="EO801" s="171"/>
      <c r="EP801" s="171"/>
      <c r="EQ801" s="171"/>
      <c r="ER801" s="171"/>
      <c r="ES801" s="171"/>
      <c r="ET801" s="171"/>
      <c r="EU801" s="171"/>
      <c r="EV801" s="171"/>
      <c r="EW801" s="171"/>
      <c r="EX801" s="171"/>
      <c r="EY801" s="171"/>
      <c r="EZ801" s="171"/>
      <c r="FA801" s="171"/>
      <c r="FB801" s="171"/>
      <c r="FC801" s="171"/>
      <c r="FD801" s="171"/>
      <c r="FE801" s="171"/>
      <c r="FF801" s="171"/>
    </row>
    <row r="802" spans="1:162" s="65" customFormat="1" ht="13.5" thickTop="1">
      <c r="A802" s="45"/>
      <c r="B802" s="46"/>
      <c r="C802" s="47"/>
      <c r="D802" s="45"/>
      <c r="E802" s="46"/>
      <c r="F802" s="46"/>
      <c r="G802" s="48"/>
      <c r="H802" s="284"/>
      <c r="I802" s="50"/>
      <c r="J802" s="366" t="s">
        <v>2350</v>
      </c>
      <c r="K802" s="367"/>
      <c r="L802" s="368"/>
      <c r="M802" s="54"/>
      <c r="N802" s="54"/>
      <c r="O802" s="109">
        <f>SUM(O797:O801)</f>
        <v>26997.971357300376</v>
      </c>
      <c r="P802" s="109">
        <f>SUM(P797:P801)</f>
        <v>29130.847970582614</v>
      </c>
      <c r="Q802" s="56"/>
      <c r="R802" s="46"/>
      <c r="S802" s="46"/>
      <c r="T802" s="57"/>
      <c r="U802" s="133"/>
      <c r="V802" s="133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  <c r="AK802" s="171"/>
      <c r="AL802" s="171"/>
      <c r="AM802" s="171"/>
      <c r="AN802" s="171"/>
      <c r="AO802" s="171"/>
      <c r="AP802" s="171"/>
      <c r="AQ802" s="171"/>
      <c r="AR802" s="171"/>
      <c r="AS802" s="171"/>
      <c r="AT802" s="171"/>
      <c r="AU802" s="171"/>
      <c r="AV802" s="171"/>
      <c r="AW802" s="171"/>
      <c r="AX802" s="171"/>
      <c r="AY802" s="171"/>
      <c r="AZ802" s="171"/>
      <c r="BA802" s="171"/>
      <c r="BB802" s="171"/>
      <c r="BC802" s="171"/>
      <c r="BD802" s="171"/>
      <c r="BE802" s="171"/>
      <c r="BF802" s="171"/>
      <c r="BG802" s="171"/>
      <c r="BH802" s="171"/>
      <c r="BI802" s="171"/>
      <c r="BJ802" s="171"/>
      <c r="BK802" s="171"/>
      <c r="BL802" s="171"/>
      <c r="BM802" s="171"/>
      <c r="BN802" s="171"/>
      <c r="BO802" s="171"/>
      <c r="BP802" s="171"/>
      <c r="BQ802" s="171"/>
      <c r="BR802" s="171"/>
      <c r="BS802" s="171"/>
      <c r="BT802" s="171"/>
      <c r="BU802" s="171"/>
      <c r="BV802" s="171"/>
      <c r="BW802" s="171"/>
      <c r="BX802" s="171"/>
      <c r="BY802" s="171"/>
      <c r="BZ802" s="171"/>
      <c r="CA802" s="171"/>
      <c r="CB802" s="171"/>
      <c r="CC802" s="171"/>
      <c r="CD802" s="171"/>
      <c r="CE802" s="171"/>
      <c r="CF802" s="171"/>
      <c r="CG802" s="171"/>
      <c r="CH802" s="171"/>
      <c r="CI802" s="171"/>
      <c r="CJ802" s="171"/>
      <c r="CK802" s="171"/>
      <c r="CL802" s="171"/>
      <c r="CM802" s="171"/>
      <c r="CN802" s="171"/>
      <c r="CO802" s="171"/>
      <c r="CP802" s="171"/>
      <c r="CQ802" s="171"/>
      <c r="CR802" s="171"/>
      <c r="CS802" s="171"/>
      <c r="CT802" s="171"/>
      <c r="CU802" s="171"/>
      <c r="CV802" s="171"/>
      <c r="CW802" s="171"/>
      <c r="CX802" s="171"/>
      <c r="CY802" s="171"/>
      <c r="CZ802" s="171"/>
      <c r="DA802" s="171"/>
      <c r="DB802" s="171"/>
      <c r="DC802" s="171"/>
      <c r="DD802" s="171"/>
      <c r="DE802" s="171"/>
      <c r="DF802" s="171"/>
      <c r="DG802" s="171"/>
      <c r="DH802" s="171"/>
      <c r="DI802" s="171"/>
      <c r="DJ802" s="171"/>
      <c r="DK802" s="171"/>
      <c r="DL802" s="171"/>
      <c r="DM802" s="171"/>
      <c r="DN802" s="171"/>
      <c r="DO802" s="171"/>
      <c r="DP802" s="171"/>
      <c r="DQ802" s="171"/>
      <c r="DR802" s="171"/>
      <c r="DS802" s="171"/>
      <c r="DT802" s="171"/>
      <c r="DU802" s="171"/>
      <c r="DV802" s="171"/>
      <c r="DW802" s="171"/>
      <c r="DX802" s="171"/>
      <c r="DY802" s="171"/>
      <c r="DZ802" s="171"/>
      <c r="EA802" s="171"/>
      <c r="EB802" s="171"/>
      <c r="EC802" s="171"/>
      <c r="ED802" s="171"/>
      <c r="EE802" s="171"/>
      <c r="EF802" s="171"/>
      <c r="EG802" s="171"/>
      <c r="EH802" s="171"/>
      <c r="EI802" s="171"/>
      <c r="EJ802" s="171"/>
      <c r="EK802" s="171"/>
      <c r="EL802" s="171"/>
      <c r="EM802" s="171"/>
      <c r="EN802" s="171"/>
      <c r="EO802" s="171"/>
      <c r="EP802" s="171"/>
      <c r="EQ802" s="171"/>
      <c r="ER802" s="171"/>
      <c r="ES802" s="171"/>
      <c r="ET802" s="171"/>
      <c r="EU802" s="171"/>
      <c r="EV802" s="171"/>
      <c r="EW802" s="171"/>
      <c r="EX802" s="171"/>
      <c r="EY802" s="171"/>
      <c r="EZ802" s="171"/>
      <c r="FA802" s="171"/>
      <c r="FB802" s="171"/>
      <c r="FC802" s="171"/>
      <c r="FD802" s="171"/>
      <c r="FE802" s="171"/>
      <c r="FF802" s="171"/>
    </row>
    <row r="803" spans="1:162" s="65" customFormat="1" ht="12.75">
      <c r="A803" s="45"/>
      <c r="B803" s="46"/>
      <c r="C803" s="47"/>
      <c r="D803" s="45"/>
      <c r="E803" s="46"/>
      <c r="F803" s="46"/>
      <c r="G803" s="48"/>
      <c r="H803" s="49"/>
      <c r="I803" s="50"/>
      <c r="J803" s="366"/>
      <c r="K803" s="367"/>
      <c r="L803" s="368"/>
      <c r="M803" s="54"/>
      <c r="N803" s="54"/>
      <c r="O803" s="55"/>
      <c r="P803" s="55"/>
      <c r="Q803" s="56"/>
      <c r="R803" s="46"/>
      <c r="S803" s="46"/>
      <c r="T803" s="57"/>
      <c r="U803" s="133"/>
      <c r="V803" s="133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  <c r="AK803" s="171"/>
      <c r="AL803" s="171"/>
      <c r="AM803" s="171"/>
      <c r="AN803" s="171"/>
      <c r="AO803" s="171"/>
      <c r="AP803" s="171"/>
      <c r="AQ803" s="171"/>
      <c r="AR803" s="171"/>
      <c r="AS803" s="171"/>
      <c r="AT803" s="171"/>
      <c r="AU803" s="171"/>
      <c r="AV803" s="171"/>
      <c r="AW803" s="171"/>
      <c r="AX803" s="171"/>
      <c r="AY803" s="171"/>
      <c r="AZ803" s="171"/>
      <c r="BA803" s="171"/>
      <c r="BB803" s="171"/>
      <c r="BC803" s="171"/>
      <c r="BD803" s="171"/>
      <c r="BE803" s="171"/>
      <c r="BF803" s="171"/>
      <c r="BG803" s="171"/>
      <c r="BH803" s="171"/>
      <c r="BI803" s="171"/>
      <c r="BJ803" s="171"/>
      <c r="BK803" s="171"/>
      <c r="BL803" s="171"/>
      <c r="BM803" s="171"/>
      <c r="BN803" s="171"/>
      <c r="BO803" s="171"/>
      <c r="BP803" s="171"/>
      <c r="BQ803" s="171"/>
      <c r="BR803" s="171"/>
      <c r="BS803" s="171"/>
      <c r="BT803" s="171"/>
      <c r="BU803" s="171"/>
      <c r="BV803" s="171"/>
      <c r="BW803" s="171"/>
      <c r="BX803" s="171"/>
      <c r="BY803" s="171"/>
      <c r="BZ803" s="171"/>
      <c r="CA803" s="171"/>
      <c r="CB803" s="171"/>
      <c r="CC803" s="171"/>
      <c r="CD803" s="171"/>
      <c r="CE803" s="171"/>
      <c r="CF803" s="171"/>
      <c r="CG803" s="171"/>
      <c r="CH803" s="171"/>
      <c r="CI803" s="171"/>
      <c r="CJ803" s="171"/>
      <c r="CK803" s="171"/>
      <c r="CL803" s="171"/>
      <c r="CM803" s="171"/>
      <c r="CN803" s="171"/>
      <c r="CO803" s="171"/>
      <c r="CP803" s="171"/>
      <c r="CQ803" s="171"/>
      <c r="CR803" s="171"/>
      <c r="CS803" s="171"/>
      <c r="CT803" s="171"/>
      <c r="CU803" s="171"/>
      <c r="CV803" s="171"/>
      <c r="CW803" s="171"/>
      <c r="CX803" s="171"/>
      <c r="CY803" s="171"/>
      <c r="CZ803" s="171"/>
      <c r="DA803" s="171"/>
      <c r="DB803" s="171"/>
      <c r="DC803" s="171"/>
      <c r="DD803" s="171"/>
      <c r="DE803" s="171"/>
      <c r="DF803" s="171"/>
      <c r="DG803" s="171"/>
      <c r="DH803" s="171"/>
      <c r="DI803" s="171"/>
      <c r="DJ803" s="171"/>
      <c r="DK803" s="171"/>
      <c r="DL803" s="171"/>
      <c r="DM803" s="171"/>
      <c r="DN803" s="171"/>
      <c r="DO803" s="171"/>
      <c r="DP803" s="171"/>
      <c r="DQ803" s="171"/>
      <c r="DR803" s="171"/>
      <c r="DS803" s="171"/>
      <c r="DT803" s="171"/>
      <c r="DU803" s="171"/>
      <c r="DV803" s="171"/>
      <c r="DW803" s="171"/>
      <c r="DX803" s="171"/>
      <c r="DY803" s="171"/>
      <c r="DZ803" s="171"/>
      <c r="EA803" s="171"/>
      <c r="EB803" s="171"/>
      <c r="EC803" s="171"/>
      <c r="ED803" s="171"/>
      <c r="EE803" s="171"/>
      <c r="EF803" s="171"/>
      <c r="EG803" s="171"/>
      <c r="EH803" s="171"/>
      <c r="EI803" s="171"/>
      <c r="EJ803" s="171"/>
      <c r="EK803" s="171"/>
      <c r="EL803" s="171"/>
      <c r="EM803" s="171"/>
      <c r="EN803" s="171"/>
      <c r="EO803" s="171"/>
      <c r="EP803" s="171"/>
      <c r="EQ803" s="171"/>
      <c r="ER803" s="171"/>
      <c r="ES803" s="171"/>
      <c r="ET803" s="171"/>
      <c r="EU803" s="171"/>
      <c r="EV803" s="171"/>
      <c r="EW803" s="171"/>
      <c r="EX803" s="171"/>
      <c r="EY803" s="171"/>
      <c r="EZ803" s="171"/>
      <c r="FA803" s="171"/>
      <c r="FB803" s="171"/>
      <c r="FC803" s="171"/>
      <c r="FD803" s="171"/>
      <c r="FE803" s="171"/>
      <c r="FF803" s="171"/>
    </row>
    <row r="804" spans="1:162" s="65" customFormat="1" ht="12.75">
      <c r="A804" s="45"/>
      <c r="B804" s="110"/>
      <c r="C804" s="111" t="s">
        <v>2528</v>
      </c>
      <c r="D804" s="140"/>
      <c r="E804" s="46"/>
      <c r="F804" s="46"/>
      <c r="G804" s="48"/>
      <c r="H804" s="49"/>
      <c r="I804" s="50"/>
      <c r="J804" s="369" t="s">
        <v>115</v>
      </c>
      <c r="K804" s="370"/>
      <c r="L804" s="371"/>
      <c r="M804" s="54"/>
      <c r="N804" s="54"/>
      <c r="O804" s="115">
        <f>O802+P802</f>
        <v>56128.819327882986</v>
      </c>
      <c r="P804" s="116"/>
      <c r="Q804" s="56"/>
      <c r="R804" s="46"/>
      <c r="S804" s="46"/>
      <c r="T804" s="57"/>
      <c r="U804" s="133"/>
      <c r="V804" s="133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  <c r="AK804" s="171"/>
      <c r="AL804" s="171"/>
      <c r="AM804" s="171"/>
      <c r="AN804" s="171"/>
      <c r="AO804" s="171"/>
      <c r="AP804" s="171"/>
      <c r="AQ804" s="171"/>
      <c r="AR804" s="171"/>
      <c r="AS804" s="171"/>
      <c r="AT804" s="171"/>
      <c r="AU804" s="171"/>
      <c r="AV804" s="171"/>
      <c r="AW804" s="171"/>
      <c r="AX804" s="171"/>
      <c r="AY804" s="171"/>
      <c r="AZ804" s="171"/>
      <c r="BA804" s="171"/>
      <c r="BB804" s="171"/>
      <c r="BC804" s="171"/>
      <c r="BD804" s="171"/>
      <c r="BE804" s="171"/>
      <c r="BF804" s="171"/>
      <c r="BG804" s="171"/>
      <c r="BH804" s="171"/>
      <c r="BI804" s="171"/>
      <c r="BJ804" s="171"/>
      <c r="BK804" s="171"/>
      <c r="BL804" s="171"/>
      <c r="BM804" s="171"/>
      <c r="BN804" s="171"/>
      <c r="BO804" s="171"/>
      <c r="BP804" s="171"/>
      <c r="BQ804" s="171"/>
      <c r="BR804" s="171"/>
      <c r="BS804" s="171"/>
      <c r="BT804" s="171"/>
      <c r="BU804" s="171"/>
      <c r="BV804" s="171"/>
      <c r="BW804" s="171"/>
      <c r="BX804" s="171"/>
      <c r="BY804" s="171"/>
      <c r="BZ804" s="171"/>
      <c r="CA804" s="171"/>
      <c r="CB804" s="171"/>
      <c r="CC804" s="171"/>
      <c r="CD804" s="171"/>
      <c r="CE804" s="171"/>
      <c r="CF804" s="171"/>
      <c r="CG804" s="171"/>
      <c r="CH804" s="171"/>
      <c r="CI804" s="171"/>
      <c r="CJ804" s="171"/>
      <c r="CK804" s="171"/>
      <c r="CL804" s="171"/>
      <c r="CM804" s="171"/>
      <c r="CN804" s="171"/>
      <c r="CO804" s="171"/>
      <c r="CP804" s="171"/>
      <c r="CQ804" s="171"/>
      <c r="CR804" s="171"/>
      <c r="CS804" s="171"/>
      <c r="CT804" s="171"/>
      <c r="CU804" s="171"/>
      <c r="CV804" s="171"/>
      <c r="CW804" s="171"/>
      <c r="CX804" s="171"/>
      <c r="CY804" s="171"/>
      <c r="CZ804" s="171"/>
      <c r="DA804" s="171"/>
      <c r="DB804" s="171"/>
      <c r="DC804" s="171"/>
      <c r="DD804" s="171"/>
      <c r="DE804" s="171"/>
      <c r="DF804" s="171"/>
      <c r="DG804" s="171"/>
      <c r="DH804" s="171"/>
      <c r="DI804" s="171"/>
      <c r="DJ804" s="171"/>
      <c r="DK804" s="171"/>
      <c r="DL804" s="171"/>
      <c r="DM804" s="171"/>
      <c r="DN804" s="171"/>
      <c r="DO804" s="171"/>
      <c r="DP804" s="171"/>
      <c r="DQ804" s="171"/>
      <c r="DR804" s="171"/>
      <c r="DS804" s="171"/>
      <c r="DT804" s="171"/>
      <c r="DU804" s="171"/>
      <c r="DV804" s="171"/>
      <c r="DW804" s="171"/>
      <c r="DX804" s="171"/>
      <c r="DY804" s="171"/>
      <c r="DZ804" s="171"/>
      <c r="EA804" s="171"/>
      <c r="EB804" s="171"/>
      <c r="EC804" s="171"/>
      <c r="ED804" s="171"/>
      <c r="EE804" s="171"/>
      <c r="EF804" s="171"/>
      <c r="EG804" s="171"/>
      <c r="EH804" s="171"/>
      <c r="EI804" s="171"/>
      <c r="EJ804" s="171"/>
      <c r="EK804" s="171"/>
      <c r="EL804" s="171"/>
      <c r="EM804" s="171"/>
      <c r="EN804" s="171"/>
      <c r="EO804" s="171"/>
      <c r="EP804" s="171"/>
      <c r="EQ804" s="171"/>
      <c r="ER804" s="171"/>
      <c r="ES804" s="171"/>
      <c r="ET804" s="171"/>
      <c r="EU804" s="171"/>
      <c r="EV804" s="171"/>
      <c r="EW804" s="171"/>
      <c r="EX804" s="171"/>
      <c r="EY804" s="171"/>
      <c r="EZ804" s="171"/>
      <c r="FA804" s="171"/>
      <c r="FB804" s="171"/>
      <c r="FC804" s="171"/>
      <c r="FD804" s="171"/>
      <c r="FE804" s="171"/>
      <c r="FF804" s="171"/>
    </row>
    <row r="805" spans="1:22" s="65" customFormat="1" ht="12.75">
      <c r="A805" s="45"/>
      <c r="B805" s="110"/>
      <c r="C805" s="111"/>
      <c r="D805" s="140"/>
      <c r="E805" s="46"/>
      <c r="F805" s="48"/>
      <c r="G805" s="48"/>
      <c r="H805" s="49"/>
      <c r="I805" s="50"/>
      <c r="J805" s="80"/>
      <c r="K805" s="81"/>
      <c r="L805" s="82"/>
      <c r="M805" s="54"/>
      <c r="N805" s="54"/>
      <c r="O805" s="115"/>
      <c r="P805" s="116"/>
      <c r="Q805" s="56"/>
      <c r="R805" s="46"/>
      <c r="S805" s="46"/>
      <c r="T805" s="57"/>
      <c r="U805" s="16"/>
      <c r="V805" s="16"/>
    </row>
    <row r="806" spans="1:22" ht="12.75">
      <c r="A806" s="250">
        <v>74</v>
      </c>
      <c r="B806" s="9" t="s">
        <v>1258</v>
      </c>
      <c r="C806" s="251">
        <v>46725</v>
      </c>
      <c r="D806" s="9" t="s">
        <v>1405</v>
      </c>
      <c r="E806" s="9" t="s">
        <v>1259</v>
      </c>
      <c r="F806" s="9" t="s">
        <v>1259</v>
      </c>
      <c r="G806" s="9" t="s">
        <v>36</v>
      </c>
      <c r="H806" s="30"/>
      <c r="I806" s="30">
        <v>30771</v>
      </c>
      <c r="J806" s="9">
        <v>1914</v>
      </c>
      <c r="K806" s="9"/>
      <c r="L806" s="9"/>
      <c r="M806" s="12"/>
      <c r="N806" s="12">
        <v>51895936</v>
      </c>
      <c r="O806" s="55">
        <f>M806/1936.27</f>
        <v>0</v>
      </c>
      <c r="P806" s="55">
        <f>N806/1936.27</f>
        <v>26802.01418190645</v>
      </c>
      <c r="Q806" s="15" t="s">
        <v>1389</v>
      </c>
      <c r="R806" s="9" t="s">
        <v>1506</v>
      </c>
      <c r="S806" s="9"/>
      <c r="T806" s="32"/>
      <c r="U806" s="141"/>
      <c r="V806" s="141"/>
    </row>
    <row r="807" spans="1:22" ht="13.5" thickBot="1">
      <c r="A807" s="250">
        <v>74</v>
      </c>
      <c r="B807" s="9" t="s">
        <v>1260</v>
      </c>
      <c r="C807" s="251">
        <v>13046</v>
      </c>
      <c r="D807" s="9" t="s">
        <v>1405</v>
      </c>
      <c r="E807" s="9" t="s">
        <v>1261</v>
      </c>
      <c r="F807" s="9" t="s">
        <v>1262</v>
      </c>
      <c r="G807" s="9" t="s">
        <v>36</v>
      </c>
      <c r="H807" s="30"/>
      <c r="I807" s="30">
        <v>30772</v>
      </c>
      <c r="J807" s="9">
        <v>2008</v>
      </c>
      <c r="K807" s="9"/>
      <c r="L807" s="9"/>
      <c r="M807" s="12"/>
      <c r="N807" s="12">
        <v>40066299</v>
      </c>
      <c r="O807" s="55">
        <f>M807/1936.27</f>
        <v>0</v>
      </c>
      <c r="P807" s="236">
        <f>N807/1936.27</f>
        <v>20692.516539532193</v>
      </c>
      <c r="Q807" s="15" t="s">
        <v>1389</v>
      </c>
      <c r="R807" s="9" t="s">
        <v>1506</v>
      </c>
      <c r="S807" s="9"/>
      <c r="T807" s="32"/>
      <c r="U807" s="141"/>
      <c r="V807" s="141"/>
    </row>
    <row r="808" spans="1:22" ht="13.5" thickTop="1">
      <c r="A808" s="250"/>
      <c r="B808" s="9"/>
      <c r="C808" s="204" t="s">
        <v>2528</v>
      </c>
      <c r="D808" s="9"/>
      <c r="E808" s="9"/>
      <c r="F808" s="9"/>
      <c r="G808" s="9"/>
      <c r="H808" s="30"/>
      <c r="I808" s="30"/>
      <c r="J808" s="9"/>
      <c r="K808" s="9"/>
      <c r="L808" s="9"/>
      <c r="M808" s="252" t="s">
        <v>1717</v>
      </c>
      <c r="N808" s="12"/>
      <c r="O808" s="61">
        <f>SUM(O806:O807)</f>
        <v>0</v>
      </c>
      <c r="P808" s="241">
        <f>SUM(P806:P807)</f>
        <v>47494.53072143864</v>
      </c>
      <c r="Q808" s="15"/>
      <c r="R808" s="9"/>
      <c r="S808" s="9"/>
      <c r="T808" s="32"/>
      <c r="U808" s="141"/>
      <c r="V808" s="141"/>
    </row>
    <row r="809" spans="1:22" ht="12.75">
      <c r="A809" s="250"/>
      <c r="B809" s="9"/>
      <c r="C809" s="204"/>
      <c r="D809" s="9"/>
      <c r="E809" s="9"/>
      <c r="F809" s="9"/>
      <c r="G809" s="9"/>
      <c r="H809" s="30"/>
      <c r="I809" s="30"/>
      <c r="J809" s="9"/>
      <c r="K809" s="9"/>
      <c r="L809" s="9"/>
      <c r="M809" s="252"/>
      <c r="N809" s="12"/>
      <c r="O809" s="61"/>
      <c r="P809" s="245"/>
      <c r="Q809" s="15"/>
      <c r="R809" s="9"/>
      <c r="S809" s="9"/>
      <c r="T809" s="32"/>
      <c r="U809" s="141"/>
      <c r="V809" s="141"/>
    </row>
    <row r="810" spans="1:22" ht="12.75">
      <c r="A810" s="45">
        <v>69</v>
      </c>
      <c r="B810" s="46" t="s">
        <v>2016</v>
      </c>
      <c r="C810" s="47">
        <v>24617</v>
      </c>
      <c r="D810" s="45" t="s">
        <v>897</v>
      </c>
      <c r="E810" s="46" t="s">
        <v>1656</v>
      </c>
      <c r="F810" s="48" t="s">
        <v>1894</v>
      </c>
      <c r="G810" s="48" t="s">
        <v>415</v>
      </c>
      <c r="H810" s="49"/>
      <c r="I810" s="50">
        <v>30616</v>
      </c>
      <c r="J810" s="51">
        <v>5541</v>
      </c>
      <c r="K810" s="52">
        <v>31282</v>
      </c>
      <c r="L810" s="117"/>
      <c r="M810" s="54">
        <v>26265570</v>
      </c>
      <c r="N810" s="54"/>
      <c r="O810" s="55">
        <f>M810/1936.27</f>
        <v>13565.034835017843</v>
      </c>
      <c r="P810" s="55">
        <f>N810/1936.27</f>
        <v>0</v>
      </c>
      <c r="Q810" s="56" t="s">
        <v>2519</v>
      </c>
      <c r="R810" s="46" t="s">
        <v>2197</v>
      </c>
      <c r="S810" s="46"/>
      <c r="T810" s="57"/>
      <c r="U810" s="9"/>
      <c r="V810" s="141"/>
    </row>
    <row r="811" spans="1:22" ht="13.5" thickBot="1">
      <c r="A811" s="45">
        <v>69</v>
      </c>
      <c r="B811" s="46" t="s">
        <v>697</v>
      </c>
      <c r="C811" s="47" t="s">
        <v>1738</v>
      </c>
      <c r="D811" s="45" t="s">
        <v>1405</v>
      </c>
      <c r="E811" s="46" t="s">
        <v>698</v>
      </c>
      <c r="F811" s="48" t="s">
        <v>1895</v>
      </c>
      <c r="G811" s="48" t="s">
        <v>415</v>
      </c>
      <c r="H811" s="49"/>
      <c r="I811" s="50">
        <v>30770</v>
      </c>
      <c r="J811" s="51">
        <v>1893</v>
      </c>
      <c r="K811" s="52">
        <v>31282</v>
      </c>
      <c r="L811" s="117"/>
      <c r="M811" s="54">
        <v>44943446</v>
      </c>
      <c r="N811" s="54"/>
      <c r="O811" s="63">
        <f>M811/1936.27</f>
        <v>23211.352755555785</v>
      </c>
      <c r="P811" s="63">
        <f>N811/1936.27</f>
        <v>0</v>
      </c>
      <c r="Q811" s="56" t="s">
        <v>2519</v>
      </c>
      <c r="R811" s="46"/>
      <c r="S811" s="46"/>
      <c r="T811" s="57"/>
      <c r="U811" s="141"/>
      <c r="V811" s="141"/>
    </row>
    <row r="812" spans="1:22" ht="13.5" thickTop="1">
      <c r="A812" s="45"/>
      <c r="B812" s="46"/>
      <c r="C812" s="47"/>
      <c r="D812" s="45"/>
      <c r="E812" s="46"/>
      <c r="F812" s="48"/>
      <c r="G812" s="48"/>
      <c r="H812" s="49"/>
      <c r="I812" s="50"/>
      <c r="J812" s="366" t="s">
        <v>2350</v>
      </c>
      <c r="K812" s="367"/>
      <c r="L812" s="368"/>
      <c r="M812" s="54"/>
      <c r="N812" s="54"/>
      <c r="O812" s="109">
        <f>SUM(O810:O811)</f>
        <v>36776.38759057363</v>
      </c>
      <c r="P812" s="109">
        <f>SUM(P810:P811)</f>
        <v>0</v>
      </c>
      <c r="Q812" s="56"/>
      <c r="R812" s="46"/>
      <c r="S812" s="46"/>
      <c r="T812" s="57"/>
      <c r="U812" s="141"/>
      <c r="V812" s="141"/>
    </row>
    <row r="813" spans="1:22" ht="12.75">
      <c r="A813" s="45"/>
      <c r="B813" s="46"/>
      <c r="C813" s="47"/>
      <c r="D813" s="45"/>
      <c r="E813" s="46"/>
      <c r="F813" s="48"/>
      <c r="G813" s="48"/>
      <c r="H813" s="49"/>
      <c r="I813" s="50"/>
      <c r="J813" s="366"/>
      <c r="K813" s="367"/>
      <c r="L813" s="368"/>
      <c r="M813" s="54"/>
      <c r="N813" s="54"/>
      <c r="O813" s="55"/>
      <c r="P813" s="55"/>
      <c r="Q813" s="56"/>
      <c r="R813" s="46"/>
      <c r="S813" s="46"/>
      <c r="T813" s="57"/>
      <c r="U813" s="141"/>
      <c r="V813" s="141"/>
    </row>
    <row r="814" spans="1:22" ht="12.75">
      <c r="A814" s="45"/>
      <c r="B814" s="110"/>
      <c r="C814" s="111" t="s">
        <v>2528</v>
      </c>
      <c r="D814" s="140"/>
      <c r="E814" s="46"/>
      <c r="F814" s="48"/>
      <c r="G814" s="48"/>
      <c r="H814" s="49"/>
      <c r="I814" s="50"/>
      <c r="J814" s="369" t="s">
        <v>114</v>
      </c>
      <c r="K814" s="370"/>
      <c r="L814" s="371"/>
      <c r="M814" s="54"/>
      <c r="N814" s="54"/>
      <c r="O814" s="115">
        <f>O812+P812</f>
        <v>36776.38759057363</v>
      </c>
      <c r="P814" s="116"/>
      <c r="Q814" s="56"/>
      <c r="R814" s="46"/>
      <c r="S814" s="46"/>
      <c r="T814" s="57"/>
      <c r="U814" s="141"/>
      <c r="V814" s="141"/>
    </row>
    <row r="815" spans="1:22" ht="12.75">
      <c r="A815" s="45"/>
      <c r="B815" s="110"/>
      <c r="C815" s="111"/>
      <c r="D815" s="140"/>
      <c r="E815" s="46"/>
      <c r="F815" s="48"/>
      <c r="G815" s="48"/>
      <c r="H815" s="49"/>
      <c r="I815" s="50"/>
      <c r="J815" s="80"/>
      <c r="K815" s="81"/>
      <c r="L815" s="82"/>
      <c r="M815" s="54"/>
      <c r="N815" s="54"/>
      <c r="O815" s="115"/>
      <c r="P815" s="116"/>
      <c r="Q815" s="56"/>
      <c r="R815" s="46"/>
      <c r="S815" s="46"/>
      <c r="T815" s="57"/>
      <c r="U815" s="141"/>
      <c r="V815" s="141"/>
    </row>
    <row r="816" spans="1:22" s="65" customFormat="1" ht="12.75">
      <c r="A816" s="45">
        <v>41</v>
      </c>
      <c r="B816" s="46" t="s">
        <v>478</v>
      </c>
      <c r="C816" s="47">
        <v>9362</v>
      </c>
      <c r="D816" s="45" t="s">
        <v>1405</v>
      </c>
      <c r="E816" s="46" t="s">
        <v>792</v>
      </c>
      <c r="F816" s="46" t="s">
        <v>792</v>
      </c>
      <c r="G816" s="48" t="s">
        <v>2555</v>
      </c>
      <c r="H816" s="49"/>
      <c r="I816" s="49">
        <v>30765</v>
      </c>
      <c r="J816" s="51">
        <v>1586</v>
      </c>
      <c r="K816" s="52"/>
      <c r="L816" s="53"/>
      <c r="M816" s="54">
        <v>90351396</v>
      </c>
      <c r="N816" s="54"/>
      <c r="O816" s="55">
        <f aca="true" t="shared" si="83" ref="O816:P819">M816/1936.27</f>
        <v>46662.601806566236</v>
      </c>
      <c r="P816" s="55">
        <f t="shared" si="83"/>
        <v>0</v>
      </c>
      <c r="Q816" s="60" t="s">
        <v>2519</v>
      </c>
      <c r="R816" s="46" t="s">
        <v>2216</v>
      </c>
      <c r="S816" s="46" t="s">
        <v>2520</v>
      </c>
      <c r="T816" s="57"/>
      <c r="U816" s="16"/>
      <c r="V816" s="16"/>
    </row>
    <row r="817" spans="1:22" s="65" customFormat="1" ht="12.75">
      <c r="A817" s="45"/>
      <c r="B817" s="46" t="s">
        <v>78</v>
      </c>
      <c r="C817" s="47"/>
      <c r="D817" s="45"/>
      <c r="E817" s="46"/>
      <c r="F817" s="46"/>
      <c r="G817" s="48"/>
      <c r="H817" s="49"/>
      <c r="I817" s="49"/>
      <c r="J817" s="51"/>
      <c r="K817" s="52"/>
      <c r="L817" s="53"/>
      <c r="M817" s="54"/>
      <c r="N817" s="54"/>
      <c r="O817" s="55">
        <f t="shared" si="83"/>
        <v>0</v>
      </c>
      <c r="P817" s="55">
        <f t="shared" si="83"/>
        <v>0</v>
      </c>
      <c r="Q817" s="60"/>
      <c r="R817" s="46"/>
      <c r="S817" s="46"/>
      <c r="T817" s="57"/>
      <c r="U817" s="16"/>
      <c r="V817" s="16"/>
    </row>
    <row r="818" spans="1:22" s="65" customFormat="1" ht="12.75">
      <c r="A818" s="45">
        <v>41</v>
      </c>
      <c r="B818" s="46" t="s">
        <v>2214</v>
      </c>
      <c r="C818" s="47">
        <v>12623</v>
      </c>
      <c r="D818" s="45" t="s">
        <v>1405</v>
      </c>
      <c r="E818" s="46" t="s">
        <v>592</v>
      </c>
      <c r="F818" s="48" t="s">
        <v>593</v>
      </c>
      <c r="G818" s="48" t="s">
        <v>2555</v>
      </c>
      <c r="H818" s="49"/>
      <c r="I818" s="49" t="s">
        <v>1525</v>
      </c>
      <c r="J818" s="51">
        <v>4405</v>
      </c>
      <c r="K818" s="52"/>
      <c r="L818" s="53"/>
      <c r="M818" s="54">
        <v>120366400</v>
      </c>
      <c r="N818" s="54"/>
      <c r="O818" s="55">
        <f t="shared" si="83"/>
        <v>62164.057698564764</v>
      </c>
      <c r="P818" s="55">
        <f t="shared" si="83"/>
        <v>0</v>
      </c>
      <c r="Q818" s="60" t="s">
        <v>2519</v>
      </c>
      <c r="R818" s="46" t="s">
        <v>2218</v>
      </c>
      <c r="S818" s="46" t="s">
        <v>569</v>
      </c>
      <c r="T818" s="57"/>
      <c r="U818" s="16"/>
      <c r="V818" s="16"/>
    </row>
    <row r="819" spans="1:22" s="65" customFormat="1" ht="10.5" customHeight="1" thickBot="1">
      <c r="A819" s="45">
        <v>41</v>
      </c>
      <c r="B819" s="46" t="s">
        <v>2215</v>
      </c>
      <c r="C819" s="47"/>
      <c r="D819" s="45"/>
      <c r="E819" s="46"/>
      <c r="F819" s="48"/>
      <c r="G819" s="48" t="s">
        <v>201</v>
      </c>
      <c r="H819" s="49"/>
      <c r="I819" s="49"/>
      <c r="J819" s="51"/>
      <c r="K819" s="52"/>
      <c r="L819" s="53"/>
      <c r="M819" s="54"/>
      <c r="N819" s="54">
        <v>6155100</v>
      </c>
      <c r="O819" s="63">
        <f t="shared" si="83"/>
        <v>0</v>
      </c>
      <c r="P819" s="63">
        <f t="shared" si="83"/>
        <v>3178.8438595856983</v>
      </c>
      <c r="Q819" s="60" t="s">
        <v>587</v>
      </c>
      <c r="R819" s="46"/>
      <c r="S819" s="46"/>
      <c r="T819" s="57"/>
      <c r="U819" s="16"/>
      <c r="V819" s="16"/>
    </row>
    <row r="820" spans="1:22" s="65" customFormat="1" ht="13.5" thickTop="1">
      <c r="A820" s="45"/>
      <c r="B820" s="46"/>
      <c r="C820" s="47"/>
      <c r="D820" s="45"/>
      <c r="E820" s="46"/>
      <c r="F820" s="48"/>
      <c r="G820" s="48"/>
      <c r="H820" s="49"/>
      <c r="I820" s="50"/>
      <c r="J820" s="366" t="s">
        <v>2350</v>
      </c>
      <c r="K820" s="367"/>
      <c r="L820" s="368"/>
      <c r="M820" s="54"/>
      <c r="N820" s="54"/>
      <c r="O820" s="109">
        <f>SUM(O816:O819)</f>
        <v>108826.659505131</v>
      </c>
      <c r="P820" s="109">
        <f>SUM(P816:P819)</f>
        <v>3178.8438595856983</v>
      </c>
      <c r="Q820" s="56"/>
      <c r="R820" s="46"/>
      <c r="S820" s="46"/>
      <c r="T820" s="57"/>
      <c r="U820" s="16"/>
      <c r="V820" s="16"/>
    </row>
    <row r="821" spans="1:22" s="65" customFormat="1" ht="12.75">
      <c r="A821" s="45"/>
      <c r="B821" s="46"/>
      <c r="C821" s="47"/>
      <c r="D821" s="45"/>
      <c r="E821" s="46"/>
      <c r="F821" s="48"/>
      <c r="G821" s="48"/>
      <c r="H821" s="49"/>
      <c r="I821" s="50"/>
      <c r="J821" s="366"/>
      <c r="K821" s="367"/>
      <c r="L821" s="368"/>
      <c r="M821" s="54"/>
      <c r="N821" s="54"/>
      <c r="O821" s="55"/>
      <c r="P821" s="55"/>
      <c r="Q821" s="56"/>
      <c r="R821" s="46"/>
      <c r="S821" s="46"/>
      <c r="T821" s="57"/>
      <c r="U821" s="16"/>
      <c r="V821" s="16"/>
    </row>
    <row r="822" spans="1:22" s="65" customFormat="1" ht="12.75">
      <c r="A822" s="66"/>
      <c r="B822" s="285"/>
      <c r="C822" s="237" t="s">
        <v>2308</v>
      </c>
      <c r="D822" s="286"/>
      <c r="E822" s="64"/>
      <c r="F822" s="68"/>
      <c r="G822" s="68"/>
      <c r="H822" s="69"/>
      <c r="I822" s="70"/>
      <c r="J822" s="374" t="s">
        <v>111</v>
      </c>
      <c r="K822" s="375"/>
      <c r="L822" s="376"/>
      <c r="M822" s="74"/>
      <c r="N822" s="74"/>
      <c r="O822" s="377">
        <f>O820+P820</f>
        <v>112005.5033647167</v>
      </c>
      <c r="P822" s="378"/>
      <c r="Q822" s="288"/>
      <c r="R822" s="64"/>
      <c r="S822" s="64"/>
      <c r="T822" s="78"/>
      <c r="U822" s="16"/>
      <c r="V822" s="16"/>
    </row>
    <row r="823" spans="1:22" s="65" customFormat="1" ht="12.75">
      <c r="A823" s="45"/>
      <c r="B823" s="110"/>
      <c r="C823" s="111"/>
      <c r="D823" s="79"/>
      <c r="E823" s="48"/>
      <c r="F823" s="48"/>
      <c r="G823" s="48"/>
      <c r="H823" s="49"/>
      <c r="I823" s="50"/>
      <c r="J823" s="80"/>
      <c r="K823" s="81"/>
      <c r="L823" s="82"/>
      <c r="M823" s="149"/>
      <c r="N823" s="149"/>
      <c r="O823" s="115"/>
      <c r="P823" s="116"/>
      <c r="Q823" s="56"/>
      <c r="R823" s="46"/>
      <c r="S823" s="46"/>
      <c r="T823" s="57"/>
      <c r="U823" s="16"/>
      <c r="V823" s="16"/>
    </row>
    <row r="824" spans="1:22" s="65" customFormat="1" ht="12.75">
      <c r="A824" s="66"/>
      <c r="B824" s="285"/>
      <c r="C824" s="237"/>
      <c r="D824" s="286"/>
      <c r="E824" s="64"/>
      <c r="F824" s="68"/>
      <c r="G824" s="68"/>
      <c r="H824" s="69"/>
      <c r="I824" s="70"/>
      <c r="J824" s="287"/>
      <c r="K824" s="207"/>
      <c r="L824" s="145"/>
      <c r="M824" s="74"/>
      <c r="N824" s="74"/>
      <c r="O824" s="146"/>
      <c r="P824" s="147"/>
      <c r="Q824" s="288"/>
      <c r="R824" s="64"/>
      <c r="S824" s="64"/>
      <c r="T824" s="78"/>
      <c r="U824" s="16"/>
      <c r="V824" s="16"/>
    </row>
    <row r="825" spans="1:22" s="65" customFormat="1" ht="12.75">
      <c r="A825" s="45">
        <v>38</v>
      </c>
      <c r="B825" s="46" t="s">
        <v>2034</v>
      </c>
      <c r="C825" s="47">
        <v>1511</v>
      </c>
      <c r="D825" s="45" t="s">
        <v>1405</v>
      </c>
      <c r="E825" s="46" t="s">
        <v>1687</v>
      </c>
      <c r="F825" s="48" t="s">
        <v>1688</v>
      </c>
      <c r="G825" s="48" t="s">
        <v>2555</v>
      </c>
      <c r="H825" s="49"/>
      <c r="I825" s="49" t="s">
        <v>2149</v>
      </c>
      <c r="J825" s="51">
        <v>1946</v>
      </c>
      <c r="K825" s="52">
        <v>31825</v>
      </c>
      <c r="L825" s="117"/>
      <c r="M825" s="54">
        <v>27082440</v>
      </c>
      <c r="N825" s="54"/>
      <c r="O825" s="55">
        <f aca="true" t="shared" si="84" ref="O825:O835">M825/1936.27</f>
        <v>13986.912982177073</v>
      </c>
      <c r="P825" s="55">
        <f aca="true" t="shared" si="85" ref="P825:P835">N825/1936.27</f>
        <v>0</v>
      </c>
      <c r="Q825" s="56" t="s">
        <v>2735</v>
      </c>
      <c r="R825" s="46" t="s">
        <v>2741</v>
      </c>
      <c r="S825" s="46"/>
      <c r="T825" s="57"/>
      <c r="U825" s="16"/>
      <c r="V825" s="16"/>
    </row>
    <row r="826" spans="1:22" s="65" customFormat="1" ht="12.75">
      <c r="A826" s="45">
        <v>38</v>
      </c>
      <c r="B826" s="46" t="s">
        <v>1689</v>
      </c>
      <c r="C826" s="47" t="s">
        <v>1690</v>
      </c>
      <c r="D826" s="45" t="s">
        <v>1405</v>
      </c>
      <c r="E826" s="46" t="s">
        <v>1691</v>
      </c>
      <c r="F826" s="48" t="s">
        <v>1691</v>
      </c>
      <c r="G826" s="48" t="s">
        <v>2286</v>
      </c>
      <c r="H826" s="49"/>
      <c r="I826" s="49">
        <v>30894</v>
      </c>
      <c r="J826" s="51"/>
      <c r="K826" s="52">
        <v>31825</v>
      </c>
      <c r="L826" s="117"/>
      <c r="M826" s="54">
        <v>86260824</v>
      </c>
      <c r="N826" s="54">
        <v>3046774</v>
      </c>
      <c r="O826" s="55">
        <f t="shared" si="84"/>
        <v>44549.99767594395</v>
      </c>
      <c r="P826" s="55">
        <f t="shared" si="85"/>
        <v>1573.527452266471</v>
      </c>
      <c r="Q826" s="56" t="s">
        <v>1389</v>
      </c>
      <c r="R826" s="46" t="s">
        <v>2523</v>
      </c>
      <c r="S826" s="46"/>
      <c r="T826" s="57"/>
      <c r="U826" s="16"/>
      <c r="V826" s="16"/>
    </row>
    <row r="827" spans="1:22" s="65" customFormat="1" ht="12.75">
      <c r="A827" s="45">
        <v>38</v>
      </c>
      <c r="B827" s="46" t="s">
        <v>1692</v>
      </c>
      <c r="C827" s="47">
        <v>8106</v>
      </c>
      <c r="D827" s="45" t="s">
        <v>1405</v>
      </c>
      <c r="E827" s="46" t="s">
        <v>1693</v>
      </c>
      <c r="F827" s="48" t="s">
        <v>346</v>
      </c>
      <c r="G827" s="48" t="s">
        <v>1527</v>
      </c>
      <c r="H827" s="49" t="s">
        <v>1762</v>
      </c>
      <c r="I827" s="49" t="s">
        <v>1528</v>
      </c>
      <c r="J827" s="51">
        <v>2020</v>
      </c>
      <c r="K827" s="52">
        <v>31825</v>
      </c>
      <c r="L827" s="117"/>
      <c r="M827" s="54"/>
      <c r="N827" s="54">
        <v>3134997</v>
      </c>
      <c r="O827" s="55">
        <f t="shared" si="84"/>
        <v>0</v>
      </c>
      <c r="P827" s="55">
        <f t="shared" si="85"/>
        <v>1619.090829274843</v>
      </c>
      <c r="Q827" s="56" t="s">
        <v>587</v>
      </c>
      <c r="R827" s="46"/>
      <c r="S827" s="46"/>
      <c r="T827" s="57"/>
      <c r="U827" s="16"/>
      <c r="V827" s="16"/>
    </row>
    <row r="828" spans="1:22" s="65" customFormat="1" ht="12.75">
      <c r="A828" s="45">
        <v>38</v>
      </c>
      <c r="B828" s="46" t="s">
        <v>1694</v>
      </c>
      <c r="C828" s="47" t="s">
        <v>1696</v>
      </c>
      <c r="D828" s="45" t="s">
        <v>1405</v>
      </c>
      <c r="E828" s="46" t="s">
        <v>1697</v>
      </c>
      <c r="F828" s="48" t="s">
        <v>1698</v>
      </c>
      <c r="G828" s="48" t="s">
        <v>1527</v>
      </c>
      <c r="H828" s="49"/>
      <c r="I828" s="50">
        <v>30771</v>
      </c>
      <c r="J828" s="51">
        <v>1922</v>
      </c>
      <c r="K828" s="52">
        <v>31825</v>
      </c>
      <c r="L828" s="117"/>
      <c r="M828" s="54"/>
      <c r="N828" s="54">
        <v>5379557</v>
      </c>
      <c r="O828" s="55">
        <f t="shared" si="84"/>
        <v>0</v>
      </c>
      <c r="P828" s="55">
        <f t="shared" si="85"/>
        <v>2778.3093266951405</v>
      </c>
      <c r="Q828" s="56" t="s">
        <v>587</v>
      </c>
      <c r="R828" s="46" t="s">
        <v>1699</v>
      </c>
      <c r="S828" s="46"/>
      <c r="T828" s="57"/>
      <c r="U828" s="16"/>
      <c r="V828" s="16"/>
    </row>
    <row r="829" spans="1:24" s="65" customFormat="1" ht="12.75">
      <c r="A829" s="45">
        <v>38</v>
      </c>
      <c r="B829" s="46" t="s">
        <v>1700</v>
      </c>
      <c r="C829" s="47" t="s">
        <v>1701</v>
      </c>
      <c r="D829" s="45" t="s">
        <v>1405</v>
      </c>
      <c r="E829" s="46" t="s">
        <v>1702</v>
      </c>
      <c r="F829" s="48" t="s">
        <v>1703</v>
      </c>
      <c r="G829" s="48" t="s">
        <v>1704</v>
      </c>
      <c r="H829" s="49"/>
      <c r="I829" s="50">
        <v>30894</v>
      </c>
      <c r="J829" s="51"/>
      <c r="K829" s="52">
        <v>31825</v>
      </c>
      <c r="L829" s="117"/>
      <c r="M829" s="54"/>
      <c r="N829" s="54">
        <v>4267536</v>
      </c>
      <c r="O829" s="55">
        <f t="shared" si="84"/>
        <v>0</v>
      </c>
      <c r="P829" s="55">
        <f t="shared" si="85"/>
        <v>2203.998409312751</v>
      </c>
      <c r="Q829" s="56" t="s">
        <v>587</v>
      </c>
      <c r="R829" s="46"/>
      <c r="S829" s="46"/>
      <c r="T829" s="57"/>
      <c r="U829" s="16"/>
      <c r="V829" s="16"/>
      <c r="W829" s="142"/>
      <c r="X829" s="142"/>
    </row>
    <row r="830" spans="1:24" s="65" customFormat="1" ht="12.75">
      <c r="A830" s="45">
        <v>38</v>
      </c>
      <c r="B830" s="46" t="s">
        <v>1705</v>
      </c>
      <c r="C830" s="47">
        <v>13515</v>
      </c>
      <c r="D830" s="45" t="s">
        <v>1405</v>
      </c>
      <c r="E830" s="46" t="s">
        <v>1706</v>
      </c>
      <c r="F830" s="48" t="s">
        <v>1707</v>
      </c>
      <c r="G830" s="48" t="s">
        <v>2555</v>
      </c>
      <c r="H830" s="49"/>
      <c r="I830" s="49" t="s">
        <v>802</v>
      </c>
      <c r="J830" s="51">
        <v>6482</v>
      </c>
      <c r="K830" s="52">
        <v>31825</v>
      </c>
      <c r="L830" s="117"/>
      <c r="M830" s="54"/>
      <c r="N830" s="54"/>
      <c r="O830" s="55">
        <f t="shared" si="84"/>
        <v>0</v>
      </c>
      <c r="P830" s="55">
        <f t="shared" si="85"/>
        <v>0</v>
      </c>
      <c r="Q830" s="56" t="s">
        <v>2735</v>
      </c>
      <c r="R830" s="46" t="s">
        <v>684</v>
      </c>
      <c r="S830" s="46"/>
      <c r="T830" s="57"/>
      <c r="U830" s="141"/>
      <c r="V830" s="16"/>
      <c r="W830" s="142"/>
      <c r="X830" s="142"/>
    </row>
    <row r="831" spans="1:22" s="65" customFormat="1" ht="12.75">
      <c r="A831" s="45">
        <v>38</v>
      </c>
      <c r="B831" s="46" t="s">
        <v>2035</v>
      </c>
      <c r="C831" s="47" t="s">
        <v>254</v>
      </c>
      <c r="D831" s="45" t="s">
        <v>1405</v>
      </c>
      <c r="E831" s="46" t="s">
        <v>1707</v>
      </c>
      <c r="F831" s="48" t="s">
        <v>1707</v>
      </c>
      <c r="G831" s="48" t="s">
        <v>2555</v>
      </c>
      <c r="H831" s="49"/>
      <c r="I831" s="50"/>
      <c r="J831" s="51"/>
      <c r="K831" s="52">
        <v>31825</v>
      </c>
      <c r="L831" s="117"/>
      <c r="M831" s="54">
        <v>13775700</v>
      </c>
      <c r="N831" s="54"/>
      <c r="O831" s="55">
        <f t="shared" si="84"/>
        <v>7114.555304787039</v>
      </c>
      <c r="P831" s="55">
        <f t="shared" si="85"/>
        <v>0</v>
      </c>
      <c r="Q831" s="56" t="s">
        <v>2735</v>
      </c>
      <c r="R831" s="46" t="s">
        <v>1236</v>
      </c>
      <c r="S831" s="46" t="s">
        <v>569</v>
      </c>
      <c r="T831" s="57"/>
      <c r="U831" s="16"/>
      <c r="V831" s="16"/>
    </row>
    <row r="832" spans="1:22" s="65" customFormat="1" ht="12.75">
      <c r="A832" s="45"/>
      <c r="B832" s="46" t="s">
        <v>255</v>
      </c>
      <c r="C832" s="47">
        <v>44582</v>
      </c>
      <c r="D832" s="45" t="s">
        <v>1405</v>
      </c>
      <c r="E832" s="46" t="s">
        <v>256</v>
      </c>
      <c r="F832" s="48"/>
      <c r="G832" s="48"/>
      <c r="H832" s="49"/>
      <c r="I832" s="50"/>
      <c r="J832" s="51"/>
      <c r="K832" s="52"/>
      <c r="L832" s="117"/>
      <c r="M832" s="54"/>
      <c r="N832" s="54"/>
      <c r="O832" s="55">
        <f t="shared" si="84"/>
        <v>0</v>
      </c>
      <c r="P832" s="55">
        <f t="shared" si="85"/>
        <v>0</v>
      </c>
      <c r="Q832" s="56"/>
      <c r="R832" s="46"/>
      <c r="S832" s="46"/>
      <c r="T832" s="57"/>
      <c r="U832" s="16"/>
      <c r="V832" s="16"/>
    </row>
    <row r="833" spans="1:22" s="65" customFormat="1" ht="12.75">
      <c r="A833" s="45">
        <v>38</v>
      </c>
      <c r="B833" s="46" t="s">
        <v>257</v>
      </c>
      <c r="C833" s="47"/>
      <c r="D833" s="45"/>
      <c r="E833" s="46"/>
      <c r="F833" s="48"/>
      <c r="G833" s="48" t="s">
        <v>2555</v>
      </c>
      <c r="H833" s="49"/>
      <c r="I833" s="50"/>
      <c r="J833" s="51"/>
      <c r="K833" s="52">
        <v>31825</v>
      </c>
      <c r="L833" s="117"/>
      <c r="M833" s="54"/>
      <c r="N833" s="54">
        <v>8162346</v>
      </c>
      <c r="O833" s="55">
        <f t="shared" si="84"/>
        <v>0</v>
      </c>
      <c r="P833" s="55">
        <f t="shared" si="85"/>
        <v>4215.499904455473</v>
      </c>
      <c r="Q833" s="56" t="s">
        <v>2735</v>
      </c>
      <c r="R833" s="46"/>
      <c r="S833" s="46"/>
      <c r="T833" s="57"/>
      <c r="U833" s="16"/>
      <c r="V833" s="16"/>
    </row>
    <row r="834" spans="1:22" s="65" customFormat="1" ht="12.75">
      <c r="A834" s="45">
        <v>38</v>
      </c>
      <c r="B834" s="46" t="s">
        <v>258</v>
      </c>
      <c r="C834" s="47"/>
      <c r="D834" s="45"/>
      <c r="E834" s="46"/>
      <c r="F834" s="48"/>
      <c r="G834" s="48" t="s">
        <v>2555</v>
      </c>
      <c r="H834" s="49"/>
      <c r="I834" s="50"/>
      <c r="J834" s="51"/>
      <c r="K834" s="52"/>
      <c r="L834" s="117"/>
      <c r="M834" s="54"/>
      <c r="N834" s="54">
        <v>8395556</v>
      </c>
      <c r="O834" s="55">
        <f t="shared" si="84"/>
        <v>0</v>
      </c>
      <c r="P834" s="55">
        <f t="shared" si="85"/>
        <v>4335.942817892133</v>
      </c>
      <c r="Q834" s="56" t="s">
        <v>2735</v>
      </c>
      <c r="R834" s="46"/>
      <c r="S834" s="46"/>
      <c r="T834" s="57"/>
      <c r="U834" s="16"/>
      <c r="V834" s="16"/>
    </row>
    <row r="835" spans="1:22" s="65" customFormat="1" ht="13.5" thickBot="1">
      <c r="A835" s="45">
        <v>38</v>
      </c>
      <c r="B835" s="46" t="s">
        <v>259</v>
      </c>
      <c r="C835" s="47"/>
      <c r="D835" s="45"/>
      <c r="E835" s="46"/>
      <c r="F835" s="48"/>
      <c r="G835" s="48" t="s">
        <v>2555</v>
      </c>
      <c r="H835" s="49"/>
      <c r="I835" s="50"/>
      <c r="J835" s="51"/>
      <c r="K835" s="52"/>
      <c r="L835" s="117"/>
      <c r="M835" s="54"/>
      <c r="N835" s="54">
        <v>7129559</v>
      </c>
      <c r="O835" s="63">
        <f t="shared" si="84"/>
        <v>0</v>
      </c>
      <c r="P835" s="63">
        <f t="shared" si="85"/>
        <v>3682.1099330155403</v>
      </c>
      <c r="Q835" s="56" t="s">
        <v>2735</v>
      </c>
      <c r="R835" s="46"/>
      <c r="S835" s="46"/>
      <c r="T835" s="57"/>
      <c r="U835" s="16"/>
      <c r="V835" s="16"/>
    </row>
    <row r="836" spans="1:22" s="65" customFormat="1" ht="13.5" thickTop="1">
      <c r="A836" s="45"/>
      <c r="B836" s="46"/>
      <c r="C836" s="47"/>
      <c r="D836" s="45"/>
      <c r="E836" s="46"/>
      <c r="F836" s="48"/>
      <c r="G836" s="48"/>
      <c r="H836" s="49"/>
      <c r="I836" s="50"/>
      <c r="J836" s="366" t="s">
        <v>2350</v>
      </c>
      <c r="K836" s="367"/>
      <c r="L836" s="368"/>
      <c r="M836" s="54"/>
      <c r="N836" s="54"/>
      <c r="O836" s="109">
        <f>SUM(O825:O835)</f>
        <v>65651.46596290806</v>
      </c>
      <c r="P836" s="109">
        <f>SUM(P825:P835)</f>
        <v>20408.47867291235</v>
      </c>
      <c r="Q836" s="56"/>
      <c r="R836" s="46"/>
      <c r="S836" s="46"/>
      <c r="T836" s="57"/>
      <c r="U836" s="16"/>
      <c r="V836" s="16"/>
    </row>
    <row r="837" spans="1:22" ht="12.75">
      <c r="A837" s="45"/>
      <c r="B837" s="46"/>
      <c r="C837" s="47"/>
      <c r="D837" s="45"/>
      <c r="E837" s="46"/>
      <c r="F837" s="48"/>
      <c r="G837" s="48"/>
      <c r="H837" s="49"/>
      <c r="I837" s="50"/>
      <c r="J837" s="366"/>
      <c r="K837" s="367"/>
      <c r="L837" s="368"/>
      <c r="M837" s="54"/>
      <c r="N837" s="54"/>
      <c r="O837" s="55"/>
      <c r="P837" s="55"/>
      <c r="Q837" s="56"/>
      <c r="R837" s="46"/>
      <c r="S837" s="46"/>
      <c r="T837" s="57"/>
      <c r="U837" s="16"/>
      <c r="V837" s="141"/>
    </row>
    <row r="838" spans="1:22" ht="12.75">
      <c r="A838" s="45"/>
      <c r="B838" s="110"/>
      <c r="C838" s="111" t="s">
        <v>2309</v>
      </c>
      <c r="D838" s="140"/>
      <c r="E838" s="46"/>
      <c r="F838" s="48"/>
      <c r="G838" s="48"/>
      <c r="H838" s="49"/>
      <c r="I838" s="50"/>
      <c r="J838" s="369" t="s">
        <v>109</v>
      </c>
      <c r="K838" s="370"/>
      <c r="L838" s="371"/>
      <c r="M838" s="54"/>
      <c r="N838" s="54"/>
      <c r="O838" s="372">
        <f>O836+P836</f>
        <v>86059.9446358204</v>
      </c>
      <c r="P838" s="373"/>
      <c r="Q838" s="56"/>
      <c r="R838" s="46"/>
      <c r="S838" s="46"/>
      <c r="T838" s="57"/>
      <c r="U838" s="16"/>
      <c r="V838" s="141"/>
    </row>
    <row r="839" spans="1:22" s="65" customFormat="1" ht="12.75">
      <c r="A839" s="46"/>
      <c r="B839" s="46"/>
      <c r="C839" s="47"/>
      <c r="D839" s="46"/>
      <c r="E839" s="46"/>
      <c r="F839" s="46"/>
      <c r="G839" s="46"/>
      <c r="H839" s="50"/>
      <c r="I839" s="50"/>
      <c r="J839" s="46"/>
      <c r="K839" s="46"/>
      <c r="L839" s="46"/>
      <c r="M839" s="239"/>
      <c r="N839" s="232"/>
      <c r="O839" s="61"/>
      <c r="P839" s="61"/>
      <c r="Q839" s="110"/>
      <c r="R839" s="46"/>
      <c r="S839" s="46"/>
      <c r="T839" s="57"/>
      <c r="U839" s="16"/>
      <c r="V839" s="16"/>
    </row>
    <row r="840" spans="1:22" s="65" customFormat="1" ht="12.75">
      <c r="A840" s="46"/>
      <c r="B840" s="46"/>
      <c r="C840" s="47"/>
      <c r="D840" s="46"/>
      <c r="E840" s="46"/>
      <c r="F840" s="46"/>
      <c r="G840" s="46"/>
      <c r="H840" s="50"/>
      <c r="I840" s="50"/>
      <c r="J840" s="46"/>
      <c r="K840" s="46"/>
      <c r="L840" s="46"/>
      <c r="M840" s="239"/>
      <c r="N840" s="232"/>
      <c r="O840" s="61"/>
      <c r="P840" s="61"/>
      <c r="Q840" s="110"/>
      <c r="R840" s="46"/>
      <c r="S840" s="46"/>
      <c r="T840" s="57"/>
      <c r="U840" s="16"/>
      <c r="V840" s="16"/>
    </row>
    <row r="841" spans="1:22" ht="12.75">
      <c r="A841" s="45" t="s">
        <v>1219</v>
      </c>
      <c r="B841" s="46" t="s">
        <v>1216</v>
      </c>
      <c r="C841" s="47">
        <v>44347</v>
      </c>
      <c r="D841" s="46" t="s">
        <v>1405</v>
      </c>
      <c r="E841" s="46" t="s">
        <v>1217</v>
      </c>
      <c r="F841" s="46" t="s">
        <v>1218</v>
      </c>
      <c r="G841" s="46" t="s">
        <v>1527</v>
      </c>
      <c r="H841" s="50"/>
      <c r="I841" s="50">
        <v>30894</v>
      </c>
      <c r="J841" s="46">
        <v>4408</v>
      </c>
      <c r="K841" s="46"/>
      <c r="L841" s="46"/>
      <c r="M841" s="232"/>
      <c r="N841" s="232">
        <v>4812780</v>
      </c>
      <c r="O841" s="55"/>
      <c r="P841" s="55">
        <f>N841/1936.27</f>
        <v>2485.5934347998987</v>
      </c>
      <c r="Q841" s="110" t="s">
        <v>587</v>
      </c>
      <c r="R841" s="46"/>
      <c r="S841" s="46"/>
      <c r="T841" s="57"/>
      <c r="U841" s="141"/>
      <c r="V841" s="141"/>
    </row>
    <row r="842" spans="1:22" ht="12.75">
      <c r="A842" s="45" t="s">
        <v>1219</v>
      </c>
      <c r="B842" s="46" t="s">
        <v>772</v>
      </c>
      <c r="C842" s="47">
        <v>14240</v>
      </c>
      <c r="D842" s="46" t="s">
        <v>1405</v>
      </c>
      <c r="E842" s="46" t="s">
        <v>773</v>
      </c>
      <c r="F842" s="46" t="s">
        <v>774</v>
      </c>
      <c r="G842" s="46" t="s">
        <v>2555</v>
      </c>
      <c r="H842" s="50"/>
      <c r="I842" s="50">
        <v>30894</v>
      </c>
      <c r="J842" s="46">
        <v>4405</v>
      </c>
      <c r="K842" s="46"/>
      <c r="L842" s="46"/>
      <c r="M842" s="232"/>
      <c r="N842" s="232">
        <v>14040000</v>
      </c>
      <c r="O842" s="55"/>
      <c r="P842" s="55">
        <f>N842/1936.27</f>
        <v>7251.05486321639</v>
      </c>
      <c r="Q842" s="110" t="s">
        <v>1389</v>
      </c>
      <c r="R842" s="46" t="s">
        <v>1506</v>
      </c>
      <c r="S842" s="46"/>
      <c r="T842" s="57"/>
      <c r="U842" s="141"/>
      <c r="V842" s="141"/>
    </row>
    <row r="843" spans="1:22" ht="12.75">
      <c r="A843" s="45" t="s">
        <v>1219</v>
      </c>
      <c r="B843" s="46" t="s">
        <v>775</v>
      </c>
      <c r="C843" s="47">
        <v>44866</v>
      </c>
      <c r="D843" s="46" t="s">
        <v>1405</v>
      </c>
      <c r="E843" s="46" t="s">
        <v>776</v>
      </c>
      <c r="F843" s="46" t="s">
        <v>777</v>
      </c>
      <c r="G843" s="46" t="s">
        <v>1527</v>
      </c>
      <c r="H843" s="50"/>
      <c r="I843" s="50" t="s">
        <v>778</v>
      </c>
      <c r="J843" s="46">
        <v>4409</v>
      </c>
      <c r="K843" s="46"/>
      <c r="L843" s="46"/>
      <c r="M843" s="232"/>
      <c r="N843" s="232">
        <v>8832000</v>
      </c>
      <c r="O843" s="55"/>
      <c r="P843" s="55">
        <f>N843/1936.27</f>
        <v>4561.347332758345</v>
      </c>
      <c r="Q843" s="110" t="s">
        <v>587</v>
      </c>
      <c r="R843" s="46"/>
      <c r="S843" s="46"/>
      <c r="T843" s="57"/>
      <c r="U843" s="141"/>
      <c r="V843" s="141"/>
    </row>
    <row r="844" spans="1:22" ht="13.5" thickBot="1">
      <c r="A844" s="45" t="s">
        <v>1219</v>
      </c>
      <c r="B844" s="46" t="s">
        <v>779</v>
      </c>
      <c r="C844" s="47">
        <v>13066</v>
      </c>
      <c r="D844" s="46" t="s">
        <v>1405</v>
      </c>
      <c r="E844" s="46" t="s">
        <v>780</v>
      </c>
      <c r="F844" s="46" t="s">
        <v>145</v>
      </c>
      <c r="G844" s="46" t="s">
        <v>1181</v>
      </c>
      <c r="H844" s="50"/>
      <c r="I844" s="50">
        <v>31022</v>
      </c>
      <c r="J844" s="46">
        <v>6482</v>
      </c>
      <c r="K844" s="46"/>
      <c r="L844" s="46"/>
      <c r="M844" s="232"/>
      <c r="N844" s="232">
        <v>17767500</v>
      </c>
      <c r="O844" s="55"/>
      <c r="P844" s="236">
        <f>N844/1936.27</f>
        <v>9176.14795457245</v>
      </c>
      <c r="Q844" s="110" t="s">
        <v>587</v>
      </c>
      <c r="R844" s="46" t="s">
        <v>781</v>
      </c>
      <c r="S844" s="46"/>
      <c r="T844" s="57"/>
      <c r="U844" s="141"/>
      <c r="V844" s="141"/>
    </row>
    <row r="845" spans="1:22" ht="13.5" thickTop="1">
      <c r="A845" s="46"/>
      <c r="B845" s="46"/>
      <c r="C845" s="111" t="s">
        <v>2309</v>
      </c>
      <c r="D845" s="46"/>
      <c r="E845" s="46"/>
      <c r="F845" s="46"/>
      <c r="G845" s="46"/>
      <c r="H845" s="50"/>
      <c r="I845" s="50"/>
      <c r="J845" s="46"/>
      <c r="K845" s="239" t="s">
        <v>2231</v>
      </c>
      <c r="L845" s="46"/>
      <c r="M845" s="141"/>
      <c r="N845" s="232"/>
      <c r="O845" s="55">
        <f>SUM(O841:O844)</f>
        <v>0</v>
      </c>
      <c r="P845" s="241">
        <f>SUM(P841:P844)</f>
        <v>23474.143585347083</v>
      </c>
      <c r="Q845" s="110"/>
      <c r="R845" s="46"/>
      <c r="S845" s="46"/>
      <c r="T845" s="57"/>
      <c r="U845" s="141"/>
      <c r="V845" s="141"/>
    </row>
    <row r="846" spans="1:22" ht="12.75">
      <c r="A846" s="46"/>
      <c r="B846" s="46"/>
      <c r="C846" s="111"/>
      <c r="D846" s="46"/>
      <c r="E846" s="46"/>
      <c r="F846" s="46"/>
      <c r="G846" s="46"/>
      <c r="H846" s="50"/>
      <c r="I846" s="50"/>
      <c r="J846" s="46"/>
      <c r="K846" s="239"/>
      <c r="L846" s="46"/>
      <c r="M846" s="141"/>
      <c r="N846" s="232"/>
      <c r="O846" s="55"/>
      <c r="P846" s="245"/>
      <c r="Q846" s="110"/>
      <c r="R846" s="46"/>
      <c r="S846" s="46"/>
      <c r="T846" s="57"/>
      <c r="U846" s="141"/>
      <c r="V846" s="141"/>
    </row>
    <row r="847" spans="1:22" s="65" customFormat="1" ht="12.75">
      <c r="A847" s="45">
        <v>80</v>
      </c>
      <c r="B847" s="46" t="s">
        <v>2247</v>
      </c>
      <c r="C847" s="289"/>
      <c r="D847" s="46"/>
      <c r="E847" s="45"/>
      <c r="F847" s="46"/>
      <c r="G847" s="45" t="s">
        <v>1527</v>
      </c>
      <c r="H847" s="50"/>
      <c r="I847" s="290"/>
      <c r="J847" s="46"/>
      <c r="K847" s="45"/>
      <c r="L847" s="46"/>
      <c r="M847" s="233">
        <v>5578020</v>
      </c>
      <c r="N847" s="233"/>
      <c r="O847" s="55">
        <f>M847/1936.27</f>
        <v>2880.8069122591373</v>
      </c>
      <c r="P847" s="55">
        <f>N847/1936.27</f>
        <v>0</v>
      </c>
      <c r="Q847" s="140" t="s">
        <v>587</v>
      </c>
      <c r="R847" s="46"/>
      <c r="S847" s="45"/>
      <c r="T847" s="57"/>
      <c r="U847" s="141"/>
      <c r="V847" s="16"/>
    </row>
    <row r="848" spans="1:22" ht="13.5" thickBot="1">
      <c r="A848" s="45">
        <v>80</v>
      </c>
      <c r="B848" s="46" t="s">
        <v>2249</v>
      </c>
      <c r="C848" s="289"/>
      <c r="D848" s="46"/>
      <c r="E848" s="45"/>
      <c r="F848" s="46"/>
      <c r="G848" s="45" t="s">
        <v>293</v>
      </c>
      <c r="H848" s="50"/>
      <c r="I848" s="290"/>
      <c r="J848" s="46"/>
      <c r="K848" s="45"/>
      <c r="L848" s="46"/>
      <c r="M848" s="233">
        <v>40900160</v>
      </c>
      <c r="N848" s="233"/>
      <c r="O848" s="236">
        <f>M848/1936.27</f>
        <v>21123.16980586385</v>
      </c>
      <c r="P848" s="55">
        <f>N848/1936.27</f>
        <v>0</v>
      </c>
      <c r="Q848" s="140" t="s">
        <v>2519</v>
      </c>
      <c r="R848" s="46" t="s">
        <v>1506</v>
      </c>
      <c r="S848" s="45"/>
      <c r="T848" s="57"/>
      <c r="U848" s="16"/>
      <c r="V848" s="141"/>
    </row>
    <row r="849" spans="1:22" ht="13.5" thickTop="1">
      <c r="A849" s="45"/>
      <c r="B849" s="46"/>
      <c r="C849" s="111" t="s">
        <v>2309</v>
      </c>
      <c r="D849" s="46"/>
      <c r="E849" s="45"/>
      <c r="F849" s="46"/>
      <c r="G849" s="45"/>
      <c r="H849" s="50"/>
      <c r="I849" s="290"/>
      <c r="J849" s="46"/>
      <c r="K849" s="239" t="s">
        <v>2232</v>
      </c>
      <c r="L849" s="46"/>
      <c r="M849" s="233"/>
      <c r="N849" s="233"/>
      <c r="O849" s="241">
        <f>O847+O848</f>
        <v>24003.976718122987</v>
      </c>
      <c r="P849" s="55"/>
      <c r="Q849" s="140"/>
      <c r="R849" s="46"/>
      <c r="S849" s="45"/>
      <c r="T849" s="57"/>
      <c r="U849" s="16"/>
      <c r="V849" s="141"/>
    </row>
    <row r="850" spans="3:22" ht="12.75">
      <c r="C850" s="291"/>
      <c r="I850" s="221"/>
      <c r="N850" s="292"/>
      <c r="O850" s="293"/>
      <c r="P850" s="293"/>
      <c r="Q850" s="294"/>
      <c r="U850" s="141"/>
      <c r="V850" s="141"/>
    </row>
    <row r="851" spans="1:22" ht="12.75">
      <c r="A851" s="295"/>
      <c r="B851" s="295"/>
      <c r="C851" s="296"/>
      <c r="D851" s="295"/>
      <c r="E851" s="295"/>
      <c r="F851" s="295"/>
      <c r="G851" s="295"/>
      <c r="H851" s="297"/>
      <c r="I851" s="297"/>
      <c r="J851" s="295"/>
      <c r="K851" s="295"/>
      <c r="L851" s="295"/>
      <c r="M851" s="298"/>
      <c r="N851" s="299"/>
      <c r="O851" s="300"/>
      <c r="P851" s="300"/>
      <c r="Q851" s="301"/>
      <c r="R851" s="295"/>
      <c r="S851" s="295"/>
      <c r="T851" s="295"/>
      <c r="U851" s="141"/>
      <c r="V851" s="141"/>
    </row>
    <row r="852" spans="1:22" ht="13.5" thickBot="1">
      <c r="A852" s="250">
        <v>8</v>
      </c>
      <c r="B852" s="9" t="s">
        <v>2708</v>
      </c>
      <c r="C852" s="251">
        <v>12017</v>
      </c>
      <c r="D852" s="9" t="s">
        <v>1405</v>
      </c>
      <c r="E852" s="9" t="s">
        <v>2709</v>
      </c>
      <c r="F852" s="9" t="s">
        <v>2709</v>
      </c>
      <c r="G852" s="9" t="s">
        <v>1624</v>
      </c>
      <c r="H852" s="30"/>
      <c r="I852" s="30">
        <v>30609</v>
      </c>
      <c r="J852" s="9">
        <v>5375</v>
      </c>
      <c r="K852" s="9"/>
      <c r="L852" s="9"/>
      <c r="M852" s="12"/>
      <c r="N852" s="11">
        <v>65857050</v>
      </c>
      <c r="O852" s="63">
        <f>N852/1936.27</f>
        <v>34012.32782618127</v>
      </c>
      <c r="P852" s="55" t="s">
        <v>1389</v>
      </c>
      <c r="Q852" s="15"/>
      <c r="R852" s="9"/>
      <c r="S852" s="9"/>
      <c r="T852" s="32"/>
      <c r="U852" s="141"/>
      <c r="V852" s="141"/>
    </row>
    <row r="853" spans="1:256" ht="13.5" thickTop="1">
      <c r="A853" s="250"/>
      <c r="B853" s="9"/>
      <c r="C853" s="204" t="s">
        <v>909</v>
      </c>
      <c r="D853" s="9"/>
      <c r="E853" s="9"/>
      <c r="F853" s="9"/>
      <c r="G853" s="9"/>
      <c r="H853" s="30"/>
      <c r="I853" s="30"/>
      <c r="J853" s="9"/>
      <c r="K853" s="9"/>
      <c r="L853" s="9"/>
      <c r="M853" s="252" t="s">
        <v>1719</v>
      </c>
      <c r="N853" s="12"/>
      <c r="O853" s="241" t="e">
        <f>O852+P852</f>
        <v>#VALUE!</v>
      </c>
      <c r="P853" s="55"/>
      <c r="Q853" s="15"/>
      <c r="R853" s="9" t="s">
        <v>1506</v>
      </c>
      <c r="S853" s="9"/>
      <c r="T853" s="32"/>
      <c r="U853" s="141"/>
      <c r="V853" s="9"/>
      <c r="W853" s="2"/>
      <c r="X853" s="1"/>
      <c r="Y853" s="2"/>
      <c r="Z853" s="1"/>
      <c r="AA853" s="2"/>
      <c r="AB853" s="1"/>
      <c r="AC853" s="2"/>
      <c r="AD853" s="1"/>
      <c r="AE853" s="2"/>
      <c r="AF853" s="1"/>
      <c r="AG853" s="2"/>
      <c r="AH853" s="1"/>
      <c r="AI853" s="2"/>
      <c r="AJ853" s="1"/>
      <c r="AK853" s="2"/>
      <c r="AL853" s="1"/>
      <c r="AM853" s="2"/>
      <c r="AN853" s="1"/>
      <c r="AO853" s="2"/>
      <c r="AP853" s="1"/>
      <c r="AQ853" s="2"/>
      <c r="AR853" s="1"/>
      <c r="AS853" s="2"/>
      <c r="AT853" s="1"/>
      <c r="AU853" s="2"/>
      <c r="AV853" s="1"/>
      <c r="AW853" s="2"/>
      <c r="AX853" s="1"/>
      <c r="AY853" s="2"/>
      <c r="AZ853" s="1"/>
      <c r="BA853" s="2"/>
      <c r="BB853" s="1"/>
      <c r="BC853" s="2"/>
      <c r="BD853" s="1"/>
      <c r="BE853" s="2"/>
      <c r="BF853" s="1"/>
      <c r="BG853" s="2"/>
      <c r="BH853" s="1"/>
      <c r="BI853" s="2"/>
      <c r="BJ853" s="1"/>
      <c r="BK853" s="2"/>
      <c r="BL853" s="1"/>
      <c r="BM853" s="2"/>
      <c r="BN853" s="1"/>
      <c r="BO853" s="2"/>
      <c r="BP853" s="1"/>
      <c r="BQ853" s="2"/>
      <c r="BR853" s="1"/>
      <c r="BS853" s="2"/>
      <c r="BT853" s="1"/>
      <c r="BU853" s="2"/>
      <c r="BV853" s="1"/>
      <c r="BW853" s="2"/>
      <c r="BX853" s="1"/>
      <c r="BY853" s="2"/>
      <c r="BZ853" s="1"/>
      <c r="CA853" s="2"/>
      <c r="CB853" s="1"/>
      <c r="CC853" s="2"/>
      <c r="CD853" s="1"/>
      <c r="CE853" s="2"/>
      <c r="CF853" s="1"/>
      <c r="CG853" s="2"/>
      <c r="CH853" s="1"/>
      <c r="CI853" s="2"/>
      <c r="CJ853" s="1"/>
      <c r="CK853" s="2"/>
      <c r="CL853" s="1"/>
      <c r="CM853" s="2"/>
      <c r="CN853" s="1"/>
      <c r="CO853" s="2"/>
      <c r="CP853" s="1"/>
      <c r="CQ853" s="2"/>
      <c r="CR853" s="1"/>
      <c r="CS853" s="2"/>
      <c r="CT853" s="1"/>
      <c r="CU853" s="2"/>
      <c r="CV853" s="1"/>
      <c r="CW853" s="2"/>
      <c r="CX853" s="1"/>
      <c r="CY853" s="2"/>
      <c r="CZ853" s="1"/>
      <c r="DA853" s="2"/>
      <c r="DB853" s="1"/>
      <c r="DC853" s="2"/>
      <c r="DD853" s="1"/>
      <c r="DE853" s="2"/>
      <c r="DF853" s="1"/>
      <c r="DG853" s="2"/>
      <c r="DH853" s="1"/>
      <c r="DI853" s="2"/>
      <c r="DJ853" s="1"/>
      <c r="DK853" s="2"/>
      <c r="DL853" s="1"/>
      <c r="DM853" s="2"/>
      <c r="DN853" s="1"/>
      <c r="DO853" s="2"/>
      <c r="DP853" s="1"/>
      <c r="DQ853" s="2"/>
      <c r="DR853" s="1"/>
      <c r="DS853" s="2"/>
      <c r="DT853" s="1"/>
      <c r="DU853" s="2"/>
      <c r="DV853" s="1"/>
      <c r="DW853" s="2"/>
      <c r="DX853" s="1"/>
      <c r="DY853" s="2"/>
      <c r="DZ853" s="1"/>
      <c r="EA853" s="2"/>
      <c r="EB853" s="1"/>
      <c r="EC853" s="2"/>
      <c r="ED853" s="1"/>
      <c r="EE853" s="2"/>
      <c r="EF853" s="1"/>
      <c r="EG853" s="2"/>
      <c r="EH853" s="1"/>
      <c r="EI853" s="2"/>
      <c r="EJ853" s="1"/>
      <c r="EK853" s="2"/>
      <c r="EL853" s="1"/>
      <c r="EM853" s="2"/>
      <c r="EN853" s="1"/>
      <c r="EO853" s="2"/>
      <c r="EP853" s="1"/>
      <c r="EQ853" s="2"/>
      <c r="ER853" s="1"/>
      <c r="ES853" s="2"/>
      <c r="ET853" s="1"/>
      <c r="EU853" s="2"/>
      <c r="EV853" s="1"/>
      <c r="EW853" s="2"/>
      <c r="EX853" s="1"/>
      <c r="EY853" s="2"/>
      <c r="EZ853" s="1"/>
      <c r="FA853" s="2"/>
      <c r="FB853" s="1"/>
      <c r="FC853" s="2"/>
      <c r="FD853" s="1"/>
      <c r="FE853" s="2"/>
      <c r="FF853" s="1"/>
      <c r="FG853" s="2"/>
      <c r="FH853" s="1"/>
      <c r="FI853" s="2"/>
      <c r="FJ853" s="1"/>
      <c r="FK853" s="2"/>
      <c r="FL853" s="1"/>
      <c r="FM853" s="2"/>
      <c r="FN853" s="1"/>
      <c r="FO853" s="2"/>
      <c r="FP853" s="1"/>
      <c r="FQ853" s="2"/>
      <c r="FR853" s="1"/>
      <c r="FS853" s="2"/>
      <c r="FT853" s="1"/>
      <c r="FU853" s="2"/>
      <c r="FV853" s="1"/>
      <c r="FW853" s="2"/>
      <c r="FX853" s="1"/>
      <c r="FY853" s="2"/>
      <c r="FZ853" s="1"/>
      <c r="GA853" s="2"/>
      <c r="GB853" s="1"/>
      <c r="GC853" s="2"/>
      <c r="GD853" s="1"/>
      <c r="GE853" s="2"/>
      <c r="GF853" s="1"/>
      <c r="GG853" s="2"/>
      <c r="GH853" s="1"/>
      <c r="GI853" s="2"/>
      <c r="GJ853" s="1"/>
      <c r="GK853" s="2"/>
      <c r="GL853" s="1"/>
      <c r="GM853" s="2"/>
      <c r="GN853" s="1"/>
      <c r="GO853" s="2"/>
      <c r="GP853" s="1"/>
      <c r="GQ853" s="2"/>
      <c r="GR853" s="1"/>
      <c r="GS853" s="2"/>
      <c r="GT853" s="1"/>
      <c r="GU853" s="2"/>
      <c r="GV853" s="1"/>
      <c r="GW853" s="2"/>
      <c r="GX853" s="1"/>
      <c r="GY853" s="2"/>
      <c r="GZ853" s="1"/>
      <c r="HA853" s="2"/>
      <c r="HB853" s="1"/>
      <c r="HC853" s="2"/>
      <c r="HD853" s="1"/>
      <c r="HE853" s="2"/>
      <c r="HF853" s="1"/>
      <c r="HG853" s="2"/>
      <c r="HH853" s="1"/>
      <c r="HI853" s="2"/>
      <c r="HJ853" s="1"/>
      <c r="HK853" s="2"/>
      <c r="HL853" s="1"/>
      <c r="HM853" s="2"/>
      <c r="HN853" s="1"/>
      <c r="HO853" s="2"/>
      <c r="HP853" s="1"/>
      <c r="HQ853" s="2"/>
      <c r="HR853" s="1"/>
      <c r="HS853" s="2"/>
      <c r="HT853" s="1"/>
      <c r="HU853" s="2"/>
      <c r="HV853" s="1"/>
      <c r="HW853" s="2"/>
      <c r="HX853" s="1"/>
      <c r="HY853" s="2"/>
      <c r="HZ853" s="1"/>
      <c r="IA853" s="2"/>
      <c r="IB853" s="1"/>
      <c r="IC853" s="2"/>
      <c r="ID853" s="1"/>
      <c r="IE853" s="2"/>
      <c r="IF853" s="1"/>
      <c r="IG853" s="2"/>
      <c r="IH853" s="1"/>
      <c r="II853" s="2"/>
      <c r="IJ853" s="1"/>
      <c r="IK853" s="2"/>
      <c r="IL853" s="1"/>
      <c r="IM853" s="2"/>
      <c r="IN853" s="1"/>
      <c r="IO853" s="2"/>
      <c r="IP853" s="1"/>
      <c r="IQ853" s="2"/>
      <c r="IR853" s="1"/>
      <c r="IS853" s="2"/>
      <c r="IT853" s="1"/>
      <c r="IU853" s="2"/>
      <c r="IV853" s="1"/>
    </row>
    <row r="854" spans="1:256" ht="12.75">
      <c r="A854" s="250"/>
      <c r="B854" s="9"/>
      <c r="C854" s="204"/>
      <c r="D854" s="9"/>
      <c r="E854" s="9"/>
      <c r="F854" s="9"/>
      <c r="G854" s="9"/>
      <c r="H854" s="30"/>
      <c r="I854" s="30"/>
      <c r="J854" s="9"/>
      <c r="K854" s="9"/>
      <c r="L854" s="9"/>
      <c r="M854" s="252"/>
      <c r="N854" s="12"/>
      <c r="O854" s="245"/>
      <c r="P854" s="55"/>
      <c r="Q854" s="15"/>
      <c r="R854" s="9"/>
      <c r="S854" s="9"/>
      <c r="T854" s="32"/>
      <c r="U854" s="141"/>
      <c r="V854" s="9"/>
      <c r="W854" s="2"/>
      <c r="X854" s="1"/>
      <c r="Y854" s="2"/>
      <c r="Z854" s="1"/>
      <c r="AA854" s="2"/>
      <c r="AB854" s="1"/>
      <c r="AC854" s="2"/>
      <c r="AD854" s="1"/>
      <c r="AE854" s="2"/>
      <c r="AF854" s="1"/>
      <c r="AG854" s="2"/>
      <c r="AH854" s="1"/>
      <c r="AI854" s="2"/>
      <c r="AJ854" s="1"/>
      <c r="AK854" s="2"/>
      <c r="AL854" s="1"/>
      <c r="AM854" s="2"/>
      <c r="AN854" s="1"/>
      <c r="AO854" s="2"/>
      <c r="AP854" s="1"/>
      <c r="AQ854" s="2"/>
      <c r="AR854" s="1"/>
      <c r="AS854" s="2"/>
      <c r="AT854" s="1"/>
      <c r="AU854" s="2"/>
      <c r="AV854" s="1"/>
      <c r="AW854" s="2"/>
      <c r="AX854" s="1"/>
      <c r="AY854" s="2"/>
      <c r="AZ854" s="1"/>
      <c r="BA854" s="2"/>
      <c r="BB854" s="1"/>
      <c r="BC854" s="2"/>
      <c r="BD854" s="1"/>
      <c r="BE854" s="2"/>
      <c r="BF854" s="1"/>
      <c r="BG854" s="2"/>
      <c r="BH854" s="1"/>
      <c r="BI854" s="2"/>
      <c r="BJ854" s="1"/>
      <c r="BK854" s="2"/>
      <c r="BL854" s="1"/>
      <c r="BM854" s="2"/>
      <c r="BN854" s="1"/>
      <c r="BO854" s="2"/>
      <c r="BP854" s="1"/>
      <c r="BQ854" s="2"/>
      <c r="BR854" s="1"/>
      <c r="BS854" s="2"/>
      <c r="BT854" s="1"/>
      <c r="BU854" s="2"/>
      <c r="BV854" s="1"/>
      <c r="BW854" s="2"/>
      <c r="BX854" s="1"/>
      <c r="BY854" s="2"/>
      <c r="BZ854" s="1"/>
      <c r="CA854" s="2"/>
      <c r="CB854" s="1"/>
      <c r="CC854" s="2"/>
      <c r="CD854" s="1"/>
      <c r="CE854" s="2"/>
      <c r="CF854" s="1"/>
      <c r="CG854" s="2"/>
      <c r="CH854" s="1"/>
      <c r="CI854" s="2"/>
      <c r="CJ854" s="1"/>
      <c r="CK854" s="2"/>
      <c r="CL854" s="1"/>
      <c r="CM854" s="2"/>
      <c r="CN854" s="1"/>
      <c r="CO854" s="2"/>
      <c r="CP854" s="1"/>
      <c r="CQ854" s="2"/>
      <c r="CR854" s="1"/>
      <c r="CS854" s="2"/>
      <c r="CT854" s="1"/>
      <c r="CU854" s="2"/>
      <c r="CV854" s="1"/>
      <c r="CW854" s="2"/>
      <c r="CX854" s="1"/>
      <c r="CY854" s="2"/>
      <c r="CZ854" s="1"/>
      <c r="DA854" s="2"/>
      <c r="DB854" s="1"/>
      <c r="DC854" s="2"/>
      <c r="DD854" s="1"/>
      <c r="DE854" s="2"/>
      <c r="DF854" s="1"/>
      <c r="DG854" s="2"/>
      <c r="DH854" s="1"/>
      <c r="DI854" s="2"/>
      <c r="DJ854" s="1"/>
      <c r="DK854" s="2"/>
      <c r="DL854" s="1"/>
      <c r="DM854" s="2"/>
      <c r="DN854" s="1"/>
      <c r="DO854" s="2"/>
      <c r="DP854" s="1"/>
      <c r="DQ854" s="2"/>
      <c r="DR854" s="1"/>
      <c r="DS854" s="2"/>
      <c r="DT854" s="1"/>
      <c r="DU854" s="2"/>
      <c r="DV854" s="1"/>
      <c r="DW854" s="2"/>
      <c r="DX854" s="1"/>
      <c r="DY854" s="2"/>
      <c r="DZ854" s="1"/>
      <c r="EA854" s="2"/>
      <c r="EB854" s="1"/>
      <c r="EC854" s="2"/>
      <c r="ED854" s="1"/>
      <c r="EE854" s="2"/>
      <c r="EF854" s="1"/>
      <c r="EG854" s="2"/>
      <c r="EH854" s="1"/>
      <c r="EI854" s="2"/>
      <c r="EJ854" s="1"/>
      <c r="EK854" s="2"/>
      <c r="EL854" s="1"/>
      <c r="EM854" s="2"/>
      <c r="EN854" s="1"/>
      <c r="EO854" s="2"/>
      <c r="EP854" s="1"/>
      <c r="EQ854" s="2"/>
      <c r="ER854" s="1"/>
      <c r="ES854" s="2"/>
      <c r="ET854" s="1"/>
      <c r="EU854" s="2"/>
      <c r="EV854" s="1"/>
      <c r="EW854" s="2"/>
      <c r="EX854" s="1"/>
      <c r="EY854" s="2"/>
      <c r="EZ854" s="1"/>
      <c r="FA854" s="2"/>
      <c r="FB854" s="1"/>
      <c r="FC854" s="2"/>
      <c r="FD854" s="1"/>
      <c r="FE854" s="2"/>
      <c r="FF854" s="1"/>
      <c r="FG854" s="2"/>
      <c r="FH854" s="1"/>
      <c r="FI854" s="2"/>
      <c r="FJ854" s="1"/>
      <c r="FK854" s="2"/>
      <c r="FL854" s="1"/>
      <c r="FM854" s="2"/>
      <c r="FN854" s="1"/>
      <c r="FO854" s="2"/>
      <c r="FP854" s="1"/>
      <c r="FQ854" s="2"/>
      <c r="FR854" s="1"/>
      <c r="FS854" s="2"/>
      <c r="FT854" s="1"/>
      <c r="FU854" s="2"/>
      <c r="FV854" s="1"/>
      <c r="FW854" s="2"/>
      <c r="FX854" s="1"/>
      <c r="FY854" s="2"/>
      <c r="FZ854" s="1"/>
      <c r="GA854" s="2"/>
      <c r="GB854" s="1"/>
      <c r="GC854" s="2"/>
      <c r="GD854" s="1"/>
      <c r="GE854" s="2"/>
      <c r="GF854" s="1"/>
      <c r="GG854" s="2"/>
      <c r="GH854" s="1"/>
      <c r="GI854" s="2"/>
      <c r="GJ854" s="1"/>
      <c r="GK854" s="2"/>
      <c r="GL854" s="1"/>
      <c r="GM854" s="2"/>
      <c r="GN854" s="1"/>
      <c r="GO854" s="2"/>
      <c r="GP854" s="1"/>
      <c r="GQ854" s="2"/>
      <c r="GR854" s="1"/>
      <c r="GS854" s="2"/>
      <c r="GT854" s="1"/>
      <c r="GU854" s="2"/>
      <c r="GV854" s="1"/>
      <c r="GW854" s="2"/>
      <c r="GX854" s="1"/>
      <c r="GY854" s="2"/>
      <c r="GZ854" s="1"/>
      <c r="HA854" s="2"/>
      <c r="HB854" s="1"/>
      <c r="HC854" s="2"/>
      <c r="HD854" s="1"/>
      <c r="HE854" s="2"/>
      <c r="HF854" s="1"/>
      <c r="HG854" s="2"/>
      <c r="HH854" s="1"/>
      <c r="HI854" s="2"/>
      <c r="HJ854" s="1"/>
      <c r="HK854" s="2"/>
      <c r="HL854" s="1"/>
      <c r="HM854" s="2"/>
      <c r="HN854" s="1"/>
      <c r="HO854" s="2"/>
      <c r="HP854" s="1"/>
      <c r="HQ854" s="2"/>
      <c r="HR854" s="1"/>
      <c r="HS854" s="2"/>
      <c r="HT854" s="1"/>
      <c r="HU854" s="2"/>
      <c r="HV854" s="1"/>
      <c r="HW854" s="2"/>
      <c r="HX854" s="1"/>
      <c r="HY854" s="2"/>
      <c r="HZ854" s="1"/>
      <c r="IA854" s="2"/>
      <c r="IB854" s="1"/>
      <c r="IC854" s="2"/>
      <c r="ID854" s="1"/>
      <c r="IE854" s="2"/>
      <c r="IF854" s="1"/>
      <c r="IG854" s="2"/>
      <c r="IH854" s="1"/>
      <c r="II854" s="2"/>
      <c r="IJ854" s="1"/>
      <c r="IK854" s="2"/>
      <c r="IL854" s="1"/>
      <c r="IM854" s="2"/>
      <c r="IN854" s="1"/>
      <c r="IO854" s="2"/>
      <c r="IP854" s="1"/>
      <c r="IQ854" s="2"/>
      <c r="IR854" s="1"/>
      <c r="IS854" s="2"/>
      <c r="IT854" s="1"/>
      <c r="IU854" s="2"/>
      <c r="IV854" s="1"/>
    </row>
    <row r="855" spans="1:162" s="65" customFormat="1" ht="12.75">
      <c r="A855" s="45">
        <v>1</v>
      </c>
      <c r="B855" s="46" t="s">
        <v>2710</v>
      </c>
      <c r="C855" s="47">
        <v>3609</v>
      </c>
      <c r="D855" s="45" t="s">
        <v>1405</v>
      </c>
      <c r="E855" s="46" t="s">
        <v>2711</v>
      </c>
      <c r="F855" s="46" t="s">
        <v>2711</v>
      </c>
      <c r="G855" s="46" t="s">
        <v>2712</v>
      </c>
      <c r="H855" s="50"/>
      <c r="I855" s="50">
        <v>30659</v>
      </c>
      <c r="J855" s="46">
        <v>6225</v>
      </c>
      <c r="K855" s="46"/>
      <c r="L855" s="238" t="s">
        <v>2514</v>
      </c>
      <c r="M855" s="239"/>
      <c r="N855" s="233">
        <v>112401102</v>
      </c>
      <c r="O855" s="61">
        <f>N855/1936.27</f>
        <v>58050.32459316108</v>
      </c>
      <c r="P855" s="302"/>
      <c r="Q855" s="110" t="s">
        <v>2519</v>
      </c>
      <c r="R855" s="46"/>
      <c r="S855" s="46"/>
      <c r="T855" s="57"/>
      <c r="U855" s="133"/>
      <c r="V855" s="133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  <c r="AK855" s="171"/>
      <c r="AL855" s="171"/>
      <c r="AM855" s="171"/>
      <c r="AN855" s="171"/>
      <c r="AO855" s="171"/>
      <c r="AP855" s="171"/>
      <c r="AQ855" s="171"/>
      <c r="AR855" s="171"/>
      <c r="AS855" s="171"/>
      <c r="AT855" s="171"/>
      <c r="AU855" s="171"/>
      <c r="AV855" s="171"/>
      <c r="AW855" s="171"/>
      <c r="AX855" s="171"/>
      <c r="AY855" s="171"/>
      <c r="AZ855" s="171"/>
      <c r="BA855" s="171"/>
      <c r="BB855" s="171"/>
      <c r="BC855" s="171"/>
      <c r="BD855" s="171"/>
      <c r="BE855" s="171"/>
      <c r="BF855" s="171"/>
      <c r="BG855" s="171"/>
      <c r="BH855" s="171"/>
      <c r="BI855" s="171"/>
      <c r="BJ855" s="171"/>
      <c r="BK855" s="171"/>
      <c r="BL855" s="171"/>
      <c r="BM855" s="171"/>
      <c r="BN855" s="171"/>
      <c r="BO855" s="171"/>
      <c r="BP855" s="171"/>
      <c r="BQ855" s="171"/>
      <c r="BR855" s="171"/>
      <c r="BS855" s="171"/>
      <c r="BT855" s="171"/>
      <c r="BU855" s="171"/>
      <c r="BV855" s="171"/>
      <c r="BW855" s="171"/>
      <c r="BX855" s="171"/>
      <c r="BY855" s="171"/>
      <c r="BZ855" s="171"/>
      <c r="CA855" s="171"/>
      <c r="CB855" s="171"/>
      <c r="CC855" s="171"/>
      <c r="CD855" s="171"/>
      <c r="CE855" s="171"/>
      <c r="CF855" s="171"/>
      <c r="CG855" s="171"/>
      <c r="CH855" s="171"/>
      <c r="CI855" s="171"/>
      <c r="CJ855" s="171"/>
      <c r="CK855" s="171"/>
      <c r="CL855" s="171"/>
      <c r="CM855" s="171"/>
      <c r="CN855" s="171"/>
      <c r="CO855" s="171"/>
      <c r="CP855" s="171"/>
      <c r="CQ855" s="171"/>
      <c r="CR855" s="171"/>
      <c r="CS855" s="171"/>
      <c r="CT855" s="171"/>
      <c r="CU855" s="171"/>
      <c r="CV855" s="171"/>
      <c r="CW855" s="171"/>
      <c r="CX855" s="171"/>
      <c r="CY855" s="171"/>
      <c r="CZ855" s="171"/>
      <c r="DA855" s="171"/>
      <c r="DB855" s="171"/>
      <c r="DC855" s="171"/>
      <c r="DD855" s="171"/>
      <c r="DE855" s="171"/>
      <c r="DF855" s="171"/>
      <c r="DG855" s="171"/>
      <c r="DH855" s="171"/>
      <c r="DI855" s="171"/>
      <c r="DJ855" s="171"/>
      <c r="DK855" s="171"/>
      <c r="DL855" s="171"/>
      <c r="DM855" s="171"/>
      <c r="DN855" s="171"/>
      <c r="DO855" s="171"/>
      <c r="DP855" s="171"/>
      <c r="DQ855" s="171"/>
      <c r="DR855" s="171"/>
      <c r="DS855" s="171"/>
      <c r="DT855" s="171"/>
      <c r="DU855" s="171"/>
      <c r="DV855" s="171"/>
      <c r="DW855" s="171"/>
      <c r="DX855" s="171"/>
      <c r="DY855" s="171"/>
      <c r="DZ855" s="171"/>
      <c r="EA855" s="171"/>
      <c r="EB855" s="171"/>
      <c r="EC855" s="171"/>
      <c r="ED855" s="171"/>
      <c r="EE855" s="171"/>
      <c r="EF855" s="171"/>
      <c r="EG855" s="171"/>
      <c r="EH855" s="171"/>
      <c r="EI855" s="171"/>
      <c r="EJ855" s="171"/>
      <c r="EK855" s="171"/>
      <c r="EL855" s="171"/>
      <c r="EM855" s="171"/>
      <c r="EN855" s="171"/>
      <c r="EO855" s="171"/>
      <c r="EP855" s="171"/>
      <c r="EQ855" s="171"/>
      <c r="ER855" s="171"/>
      <c r="ES855" s="171"/>
      <c r="ET855" s="171"/>
      <c r="EU855" s="171"/>
      <c r="EV855" s="171"/>
      <c r="EW855" s="171"/>
      <c r="EX855" s="171"/>
      <c r="EY855" s="171"/>
      <c r="EZ855" s="171"/>
      <c r="FA855" s="171"/>
      <c r="FB855" s="171"/>
      <c r="FC855" s="171"/>
      <c r="FD855" s="171"/>
      <c r="FE855" s="171"/>
      <c r="FF855" s="171"/>
    </row>
    <row r="856" spans="1:162" s="65" customFormat="1" ht="12.75">
      <c r="A856" s="45"/>
      <c r="B856" s="46"/>
      <c r="C856" s="47"/>
      <c r="D856" s="45"/>
      <c r="E856" s="46"/>
      <c r="F856" s="46"/>
      <c r="G856" s="46"/>
      <c r="H856" s="50"/>
      <c r="I856" s="50"/>
      <c r="J856" s="46"/>
      <c r="K856" s="46"/>
      <c r="L856" s="46"/>
      <c r="M856" s="239"/>
      <c r="N856" s="233"/>
      <c r="O856" s="55"/>
      <c r="P856" s="61"/>
      <c r="Q856" s="110"/>
      <c r="R856" s="46"/>
      <c r="S856" s="46"/>
      <c r="T856" s="57"/>
      <c r="U856" s="133"/>
      <c r="V856" s="133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  <c r="AK856" s="171"/>
      <c r="AL856" s="171"/>
      <c r="AM856" s="171"/>
      <c r="AN856" s="171"/>
      <c r="AO856" s="171"/>
      <c r="AP856" s="171"/>
      <c r="AQ856" s="171"/>
      <c r="AR856" s="171"/>
      <c r="AS856" s="171"/>
      <c r="AT856" s="171"/>
      <c r="AU856" s="171"/>
      <c r="AV856" s="171"/>
      <c r="AW856" s="171"/>
      <c r="AX856" s="171"/>
      <c r="AY856" s="171"/>
      <c r="AZ856" s="171"/>
      <c r="BA856" s="171"/>
      <c r="BB856" s="171"/>
      <c r="BC856" s="171"/>
      <c r="BD856" s="171"/>
      <c r="BE856" s="171"/>
      <c r="BF856" s="171"/>
      <c r="BG856" s="171"/>
      <c r="BH856" s="171"/>
      <c r="BI856" s="171"/>
      <c r="BJ856" s="171"/>
      <c r="BK856" s="171"/>
      <c r="BL856" s="171"/>
      <c r="BM856" s="171"/>
      <c r="BN856" s="171"/>
      <c r="BO856" s="171"/>
      <c r="BP856" s="171"/>
      <c r="BQ856" s="171"/>
      <c r="BR856" s="171"/>
      <c r="BS856" s="171"/>
      <c r="BT856" s="171"/>
      <c r="BU856" s="171"/>
      <c r="BV856" s="171"/>
      <c r="BW856" s="171"/>
      <c r="BX856" s="171"/>
      <c r="BY856" s="171"/>
      <c r="BZ856" s="171"/>
      <c r="CA856" s="171"/>
      <c r="CB856" s="171"/>
      <c r="CC856" s="171"/>
      <c r="CD856" s="171"/>
      <c r="CE856" s="171"/>
      <c r="CF856" s="171"/>
      <c r="CG856" s="171"/>
      <c r="CH856" s="171"/>
      <c r="CI856" s="171"/>
      <c r="CJ856" s="171"/>
      <c r="CK856" s="171"/>
      <c r="CL856" s="171"/>
      <c r="CM856" s="171"/>
      <c r="CN856" s="171"/>
      <c r="CO856" s="171"/>
      <c r="CP856" s="171"/>
      <c r="CQ856" s="171"/>
      <c r="CR856" s="171"/>
      <c r="CS856" s="171"/>
      <c r="CT856" s="171"/>
      <c r="CU856" s="171"/>
      <c r="CV856" s="171"/>
      <c r="CW856" s="171"/>
      <c r="CX856" s="171"/>
      <c r="CY856" s="171"/>
      <c r="CZ856" s="171"/>
      <c r="DA856" s="171"/>
      <c r="DB856" s="171"/>
      <c r="DC856" s="171"/>
      <c r="DD856" s="171"/>
      <c r="DE856" s="171"/>
      <c r="DF856" s="171"/>
      <c r="DG856" s="171"/>
      <c r="DH856" s="171"/>
      <c r="DI856" s="171"/>
      <c r="DJ856" s="171"/>
      <c r="DK856" s="171"/>
      <c r="DL856" s="171"/>
      <c r="DM856" s="171"/>
      <c r="DN856" s="171"/>
      <c r="DO856" s="171"/>
      <c r="DP856" s="171"/>
      <c r="DQ856" s="171"/>
      <c r="DR856" s="171"/>
      <c r="DS856" s="171"/>
      <c r="DT856" s="171"/>
      <c r="DU856" s="171"/>
      <c r="DV856" s="171"/>
      <c r="DW856" s="171"/>
      <c r="DX856" s="171"/>
      <c r="DY856" s="171"/>
      <c r="DZ856" s="171"/>
      <c r="EA856" s="171"/>
      <c r="EB856" s="171"/>
      <c r="EC856" s="171"/>
      <c r="ED856" s="171"/>
      <c r="EE856" s="171"/>
      <c r="EF856" s="171"/>
      <c r="EG856" s="171"/>
      <c r="EH856" s="171"/>
      <c r="EI856" s="171"/>
      <c r="EJ856" s="171"/>
      <c r="EK856" s="171"/>
      <c r="EL856" s="171"/>
      <c r="EM856" s="171"/>
      <c r="EN856" s="171"/>
      <c r="EO856" s="171"/>
      <c r="EP856" s="171"/>
      <c r="EQ856" s="171"/>
      <c r="ER856" s="171"/>
      <c r="ES856" s="171"/>
      <c r="ET856" s="171"/>
      <c r="EU856" s="171"/>
      <c r="EV856" s="171"/>
      <c r="EW856" s="171"/>
      <c r="EX856" s="171"/>
      <c r="EY856" s="171"/>
      <c r="EZ856" s="171"/>
      <c r="FA856" s="171"/>
      <c r="FB856" s="171"/>
      <c r="FC856" s="171"/>
      <c r="FD856" s="171"/>
      <c r="FE856" s="171"/>
      <c r="FF856" s="171"/>
    </row>
    <row r="857" spans="1:162" s="65" customFormat="1" ht="12.75">
      <c r="A857" s="45"/>
      <c r="B857" s="46"/>
      <c r="C857" s="111" t="s">
        <v>2309</v>
      </c>
      <c r="D857" s="45"/>
      <c r="E857" s="46"/>
      <c r="F857" s="46"/>
      <c r="G857" s="46"/>
      <c r="H857" s="50"/>
      <c r="I857" s="50"/>
      <c r="J857" s="46"/>
      <c r="K857" s="46"/>
      <c r="L857" s="46"/>
      <c r="M857" s="239"/>
      <c r="N857" s="233"/>
      <c r="O857" s="55"/>
      <c r="P857" s="61"/>
      <c r="Q857" s="110"/>
      <c r="R857" s="46"/>
      <c r="S857" s="46"/>
      <c r="T857" s="57"/>
      <c r="U857" s="133"/>
      <c r="V857" s="133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  <c r="AK857" s="171"/>
      <c r="AL857" s="171"/>
      <c r="AM857" s="171"/>
      <c r="AN857" s="171"/>
      <c r="AO857" s="171"/>
      <c r="AP857" s="171"/>
      <c r="AQ857" s="171"/>
      <c r="AR857" s="171"/>
      <c r="AS857" s="171"/>
      <c r="AT857" s="171"/>
      <c r="AU857" s="171"/>
      <c r="AV857" s="171"/>
      <c r="AW857" s="171"/>
      <c r="AX857" s="171"/>
      <c r="AY857" s="171"/>
      <c r="AZ857" s="171"/>
      <c r="BA857" s="171"/>
      <c r="BB857" s="171"/>
      <c r="BC857" s="171"/>
      <c r="BD857" s="171"/>
      <c r="BE857" s="171"/>
      <c r="BF857" s="171"/>
      <c r="BG857" s="171"/>
      <c r="BH857" s="171"/>
      <c r="BI857" s="171"/>
      <c r="BJ857" s="171"/>
      <c r="BK857" s="171"/>
      <c r="BL857" s="171"/>
      <c r="BM857" s="171"/>
      <c r="BN857" s="171"/>
      <c r="BO857" s="171"/>
      <c r="BP857" s="171"/>
      <c r="BQ857" s="171"/>
      <c r="BR857" s="171"/>
      <c r="BS857" s="171"/>
      <c r="BT857" s="171"/>
      <c r="BU857" s="171"/>
      <c r="BV857" s="171"/>
      <c r="BW857" s="171"/>
      <c r="BX857" s="171"/>
      <c r="BY857" s="171"/>
      <c r="BZ857" s="171"/>
      <c r="CA857" s="171"/>
      <c r="CB857" s="171"/>
      <c r="CC857" s="171"/>
      <c r="CD857" s="171"/>
      <c r="CE857" s="171"/>
      <c r="CF857" s="171"/>
      <c r="CG857" s="171"/>
      <c r="CH857" s="171"/>
      <c r="CI857" s="171"/>
      <c r="CJ857" s="171"/>
      <c r="CK857" s="171"/>
      <c r="CL857" s="171"/>
      <c r="CM857" s="171"/>
      <c r="CN857" s="171"/>
      <c r="CO857" s="171"/>
      <c r="CP857" s="171"/>
      <c r="CQ857" s="171"/>
      <c r="CR857" s="171"/>
      <c r="CS857" s="171"/>
      <c r="CT857" s="171"/>
      <c r="CU857" s="171"/>
      <c r="CV857" s="171"/>
      <c r="CW857" s="171"/>
      <c r="CX857" s="171"/>
      <c r="CY857" s="171"/>
      <c r="CZ857" s="171"/>
      <c r="DA857" s="171"/>
      <c r="DB857" s="171"/>
      <c r="DC857" s="171"/>
      <c r="DD857" s="171"/>
      <c r="DE857" s="171"/>
      <c r="DF857" s="171"/>
      <c r="DG857" s="171"/>
      <c r="DH857" s="171"/>
      <c r="DI857" s="171"/>
      <c r="DJ857" s="171"/>
      <c r="DK857" s="171"/>
      <c r="DL857" s="171"/>
      <c r="DM857" s="171"/>
      <c r="DN857" s="171"/>
      <c r="DO857" s="171"/>
      <c r="DP857" s="171"/>
      <c r="DQ857" s="171"/>
      <c r="DR857" s="171"/>
      <c r="DS857" s="171"/>
      <c r="DT857" s="171"/>
      <c r="DU857" s="171"/>
      <c r="DV857" s="171"/>
      <c r="DW857" s="171"/>
      <c r="DX857" s="171"/>
      <c r="DY857" s="171"/>
      <c r="DZ857" s="171"/>
      <c r="EA857" s="171"/>
      <c r="EB857" s="171"/>
      <c r="EC857" s="171"/>
      <c r="ED857" s="171"/>
      <c r="EE857" s="171"/>
      <c r="EF857" s="171"/>
      <c r="EG857" s="171"/>
      <c r="EH857" s="171"/>
      <c r="EI857" s="171"/>
      <c r="EJ857" s="171"/>
      <c r="EK857" s="171"/>
      <c r="EL857" s="171"/>
      <c r="EM857" s="171"/>
      <c r="EN857" s="171"/>
      <c r="EO857" s="171"/>
      <c r="EP857" s="171"/>
      <c r="EQ857" s="171"/>
      <c r="ER857" s="171"/>
      <c r="ES857" s="171"/>
      <c r="ET857" s="171"/>
      <c r="EU857" s="171"/>
      <c r="EV857" s="171"/>
      <c r="EW857" s="171"/>
      <c r="EX857" s="171"/>
      <c r="EY857" s="171"/>
      <c r="EZ857" s="171"/>
      <c r="FA857" s="171"/>
      <c r="FB857" s="171"/>
      <c r="FC857" s="171"/>
      <c r="FD857" s="171"/>
      <c r="FE857" s="171"/>
      <c r="FF857" s="171"/>
    </row>
    <row r="858" spans="1:162" s="312" customFormat="1" ht="12.75">
      <c r="A858" s="303"/>
      <c r="B858" s="304"/>
      <c r="C858" s="305"/>
      <c r="D858" s="303"/>
      <c r="E858" s="304"/>
      <c r="F858" s="304"/>
      <c r="G858" s="304"/>
      <c r="H858" s="306"/>
      <c r="I858" s="306"/>
      <c r="J858" s="304"/>
      <c r="K858" s="304"/>
      <c r="L858" s="304"/>
      <c r="M858" s="307"/>
      <c r="N858" s="308"/>
      <c r="O858" s="309"/>
      <c r="P858" s="310"/>
      <c r="Q858" s="311"/>
      <c r="R858" s="304"/>
      <c r="S858" s="304"/>
      <c r="T858" s="304"/>
      <c r="U858" s="133"/>
      <c r="V858" s="246"/>
      <c r="W858" s="247"/>
      <c r="X858" s="247"/>
      <c r="Y858" s="247"/>
      <c r="Z858" s="247"/>
      <c r="AA858" s="247"/>
      <c r="AB858" s="247"/>
      <c r="AC858" s="247"/>
      <c r="AD858" s="247"/>
      <c r="AE858" s="247"/>
      <c r="AF858" s="247"/>
      <c r="AG858" s="247"/>
      <c r="AH858" s="247"/>
      <c r="AI858" s="247"/>
      <c r="AJ858" s="247"/>
      <c r="AK858" s="247"/>
      <c r="AL858" s="247"/>
      <c r="AM858" s="247"/>
      <c r="AN858" s="247"/>
      <c r="AO858" s="247"/>
      <c r="AP858" s="247"/>
      <c r="AQ858" s="247"/>
      <c r="AR858" s="247"/>
      <c r="AS858" s="247"/>
      <c r="AT858" s="247"/>
      <c r="AU858" s="247"/>
      <c r="AV858" s="247"/>
      <c r="AW858" s="247"/>
      <c r="AX858" s="247"/>
      <c r="AY858" s="247"/>
      <c r="AZ858" s="247"/>
      <c r="BA858" s="247"/>
      <c r="BB858" s="247"/>
      <c r="BC858" s="247"/>
      <c r="BD858" s="247"/>
      <c r="BE858" s="247"/>
      <c r="BF858" s="247"/>
      <c r="BG858" s="247"/>
      <c r="BH858" s="247"/>
      <c r="BI858" s="247"/>
      <c r="BJ858" s="247"/>
      <c r="BK858" s="247"/>
      <c r="BL858" s="247"/>
      <c r="BM858" s="247"/>
      <c r="BN858" s="247"/>
      <c r="BO858" s="247"/>
      <c r="BP858" s="247"/>
      <c r="BQ858" s="247"/>
      <c r="BR858" s="247"/>
      <c r="BS858" s="247"/>
      <c r="BT858" s="247"/>
      <c r="BU858" s="247"/>
      <c r="BV858" s="247"/>
      <c r="BW858" s="247"/>
      <c r="BX858" s="247"/>
      <c r="BY858" s="247"/>
      <c r="BZ858" s="247"/>
      <c r="CA858" s="247"/>
      <c r="CB858" s="247"/>
      <c r="CC858" s="247"/>
      <c r="CD858" s="247"/>
      <c r="CE858" s="247"/>
      <c r="CF858" s="247"/>
      <c r="CG858" s="247"/>
      <c r="CH858" s="247"/>
      <c r="CI858" s="247"/>
      <c r="CJ858" s="247"/>
      <c r="CK858" s="247"/>
      <c r="CL858" s="247"/>
      <c r="CM858" s="247"/>
      <c r="CN858" s="247"/>
      <c r="CO858" s="247"/>
      <c r="CP858" s="247"/>
      <c r="CQ858" s="247"/>
      <c r="CR858" s="247"/>
      <c r="CS858" s="247"/>
      <c r="CT858" s="247"/>
      <c r="CU858" s="247"/>
      <c r="CV858" s="247"/>
      <c r="CW858" s="247"/>
      <c r="CX858" s="247"/>
      <c r="CY858" s="247"/>
      <c r="CZ858" s="247"/>
      <c r="DA858" s="247"/>
      <c r="DB858" s="247"/>
      <c r="DC858" s="247"/>
      <c r="DD858" s="247"/>
      <c r="DE858" s="247"/>
      <c r="DF858" s="247"/>
      <c r="DG858" s="247"/>
      <c r="DH858" s="247"/>
      <c r="DI858" s="247"/>
      <c r="DJ858" s="247"/>
      <c r="DK858" s="247"/>
      <c r="DL858" s="247"/>
      <c r="DM858" s="247"/>
      <c r="DN858" s="247"/>
      <c r="DO858" s="247"/>
      <c r="DP858" s="247"/>
      <c r="DQ858" s="247"/>
      <c r="DR858" s="247"/>
      <c r="DS858" s="247"/>
      <c r="DT858" s="247"/>
      <c r="DU858" s="247"/>
      <c r="DV858" s="247"/>
      <c r="DW858" s="247"/>
      <c r="DX858" s="247"/>
      <c r="DY858" s="247"/>
      <c r="DZ858" s="247"/>
      <c r="EA858" s="247"/>
      <c r="EB858" s="247"/>
      <c r="EC858" s="247"/>
      <c r="ED858" s="247"/>
      <c r="EE858" s="247"/>
      <c r="EF858" s="247"/>
      <c r="EG858" s="247"/>
      <c r="EH858" s="247"/>
      <c r="EI858" s="247"/>
      <c r="EJ858" s="247"/>
      <c r="EK858" s="247"/>
      <c r="EL858" s="247"/>
      <c r="EM858" s="247"/>
      <c r="EN858" s="247"/>
      <c r="EO858" s="247"/>
      <c r="EP858" s="247"/>
      <c r="EQ858" s="247"/>
      <c r="ER858" s="247"/>
      <c r="ES858" s="247"/>
      <c r="ET858" s="247"/>
      <c r="EU858" s="247"/>
      <c r="EV858" s="247"/>
      <c r="EW858" s="247"/>
      <c r="EX858" s="247"/>
      <c r="EY858" s="247"/>
      <c r="EZ858" s="247"/>
      <c r="FA858" s="247"/>
      <c r="FB858" s="247"/>
      <c r="FC858" s="247"/>
      <c r="FD858" s="247"/>
      <c r="FE858" s="247"/>
      <c r="FF858" s="247"/>
    </row>
    <row r="859" spans="1:22" s="65" customFormat="1" ht="12.75">
      <c r="A859" s="304"/>
      <c r="B859" s="304"/>
      <c r="C859" s="313"/>
      <c r="D859" s="304"/>
      <c r="E859" s="304"/>
      <c r="F859" s="304"/>
      <c r="G859" s="304"/>
      <c r="H859" s="306"/>
      <c r="I859" s="306"/>
      <c r="J859" s="304"/>
      <c r="K859" s="304"/>
      <c r="L859" s="304"/>
      <c r="M859" s="307"/>
      <c r="N859" s="314"/>
      <c r="O859" s="315"/>
      <c r="P859" s="310"/>
      <c r="Q859" s="311"/>
      <c r="R859" s="304"/>
      <c r="S859" s="304"/>
      <c r="T859" s="304"/>
      <c r="U859" s="16"/>
      <c r="V859" s="16"/>
    </row>
    <row r="860" spans="1:22" s="65" customFormat="1" ht="12.75">
      <c r="A860" s="45">
        <v>6</v>
      </c>
      <c r="B860" s="46" t="s">
        <v>2500</v>
      </c>
      <c r="C860" s="47">
        <v>7997</v>
      </c>
      <c r="D860" s="46" t="s">
        <v>1405</v>
      </c>
      <c r="E860" s="53" t="s">
        <v>2704</v>
      </c>
      <c r="F860" s="46" t="s">
        <v>2704</v>
      </c>
      <c r="G860" s="46" t="s">
        <v>1624</v>
      </c>
      <c r="H860" s="50"/>
      <c r="I860" s="50">
        <v>30604</v>
      </c>
      <c r="J860" s="46">
        <v>5291</v>
      </c>
      <c r="K860" s="46"/>
      <c r="L860" s="46"/>
      <c r="M860" s="232"/>
      <c r="N860" s="233">
        <v>82905259</v>
      </c>
      <c r="O860" s="61">
        <f>N860/1936.27</f>
        <v>42816.99298135074</v>
      </c>
      <c r="P860" s="302"/>
      <c r="Q860" s="110" t="s">
        <v>2519</v>
      </c>
      <c r="R860" s="46"/>
      <c r="S860" s="46"/>
      <c r="T860" s="57"/>
      <c r="U860" s="16"/>
      <c r="V860" s="16"/>
    </row>
    <row r="861" spans="1:22" s="65" customFormat="1" ht="12.75">
      <c r="A861" s="46"/>
      <c r="B861" s="46" t="s">
        <v>2503</v>
      </c>
      <c r="C861" s="47">
        <v>17924</v>
      </c>
      <c r="D861" s="46" t="s">
        <v>1405</v>
      </c>
      <c r="E861" s="46" t="s">
        <v>2501</v>
      </c>
      <c r="F861" s="46" t="s">
        <v>2502</v>
      </c>
      <c r="G861" s="46" t="s">
        <v>2502</v>
      </c>
      <c r="H861" s="50"/>
      <c r="I861" s="50"/>
      <c r="J861" s="46"/>
      <c r="K861" s="46"/>
      <c r="L861" s="46"/>
      <c r="M861" s="239" t="s">
        <v>2229</v>
      </c>
      <c r="N861" s="232"/>
      <c r="O861" s="61">
        <f>N860/1936.27</f>
        <v>42816.99298135074</v>
      </c>
      <c r="P861" s="55">
        <f>N861/1936.27</f>
        <v>0</v>
      </c>
      <c r="Q861" s="110"/>
      <c r="R861" s="46"/>
      <c r="S861" s="46"/>
      <c r="T861" s="57"/>
      <c r="U861" s="16"/>
      <c r="V861" s="16"/>
    </row>
    <row r="862" spans="1:22" s="65" customFormat="1" ht="12.75">
      <c r="A862" s="46"/>
      <c r="B862" s="46"/>
      <c r="C862" s="47"/>
      <c r="D862" s="46"/>
      <c r="E862" s="46"/>
      <c r="F862" s="46"/>
      <c r="G862" s="46"/>
      <c r="H862" s="50"/>
      <c r="I862" s="50"/>
      <c r="J862" s="46"/>
      <c r="K862" s="46"/>
      <c r="L862" s="46"/>
      <c r="M862" s="239"/>
      <c r="N862" s="232"/>
      <c r="O862" s="55"/>
      <c r="P862" s="55"/>
      <c r="Q862" s="110"/>
      <c r="R862" s="46"/>
      <c r="S862" s="46"/>
      <c r="T862" s="57"/>
      <c r="U862" s="16"/>
      <c r="V862" s="16"/>
    </row>
    <row r="863" spans="1:22" s="142" customFormat="1" ht="12.75">
      <c r="A863" s="46"/>
      <c r="B863" s="46"/>
      <c r="C863" s="111" t="s">
        <v>2309</v>
      </c>
      <c r="D863" s="46"/>
      <c r="E863" s="46"/>
      <c r="F863" s="46"/>
      <c r="G863" s="46"/>
      <c r="H863" s="50"/>
      <c r="I863" s="50"/>
      <c r="J863" s="46"/>
      <c r="K863" s="46"/>
      <c r="L863" s="46"/>
      <c r="M863" s="239"/>
      <c r="N863" s="232"/>
      <c r="O863" s="236"/>
      <c r="P863" s="55"/>
      <c r="Q863" s="110"/>
      <c r="R863" s="46"/>
      <c r="S863" s="46"/>
      <c r="T863" s="57"/>
      <c r="U863" s="16"/>
      <c r="V863" s="16"/>
    </row>
    <row r="864" spans="1:22" s="65" customFormat="1" ht="12.75">
      <c r="A864" s="304"/>
      <c r="B864" s="304"/>
      <c r="C864" s="305"/>
      <c r="D864" s="304"/>
      <c r="E864" s="304"/>
      <c r="F864" s="304"/>
      <c r="G864" s="304"/>
      <c r="H864" s="306"/>
      <c r="I864" s="306"/>
      <c r="J864" s="304"/>
      <c r="K864" s="304"/>
      <c r="L864" s="304"/>
      <c r="M864" s="307"/>
      <c r="N864" s="314"/>
      <c r="O864" s="316"/>
      <c r="P864" s="300"/>
      <c r="Q864" s="311"/>
      <c r="R864" s="304"/>
      <c r="S864" s="304"/>
      <c r="T864" s="304"/>
      <c r="U864" s="16"/>
      <c r="V864" s="16"/>
    </row>
    <row r="865" spans="1:22" s="65" customFormat="1" ht="13.5" thickBot="1">
      <c r="A865" s="45">
        <v>7</v>
      </c>
      <c r="B865" s="46" t="s">
        <v>1509</v>
      </c>
      <c r="C865" s="47">
        <v>4900</v>
      </c>
      <c r="D865" s="46" t="s">
        <v>1405</v>
      </c>
      <c r="E865" s="46" t="s">
        <v>2705</v>
      </c>
      <c r="F865" s="46" t="s">
        <v>2706</v>
      </c>
      <c r="G865" s="46" t="s">
        <v>2707</v>
      </c>
      <c r="H865" s="50"/>
      <c r="I865" s="50">
        <v>30614</v>
      </c>
      <c r="J865" s="46">
        <v>5504</v>
      </c>
      <c r="K865" s="46"/>
      <c r="L865" s="46"/>
      <c r="M865" s="232"/>
      <c r="N865" s="233">
        <v>97994662</v>
      </c>
      <c r="O865" s="249">
        <f>N865/1936.27</f>
        <v>50610.01926384234</v>
      </c>
      <c r="P865" s="302"/>
      <c r="Q865" s="110" t="s">
        <v>2519</v>
      </c>
      <c r="R865" s="46"/>
      <c r="S865" s="46"/>
      <c r="T865" s="57"/>
      <c r="U865" s="16"/>
      <c r="V865" s="16"/>
    </row>
    <row r="866" spans="1:22" s="65" customFormat="1" ht="13.5" thickTop="1">
      <c r="A866" s="45"/>
      <c r="B866" s="46" t="s">
        <v>2504</v>
      </c>
      <c r="C866" s="47">
        <v>14606</v>
      </c>
      <c r="D866" s="46" t="s">
        <v>1405</v>
      </c>
      <c r="E866" s="46" t="s">
        <v>2502</v>
      </c>
      <c r="F866" s="46" t="s">
        <v>2502</v>
      </c>
      <c r="G866" s="46"/>
      <c r="H866" s="50"/>
      <c r="I866" s="50"/>
      <c r="J866" s="46"/>
      <c r="K866" s="46"/>
      <c r="L866" s="46"/>
      <c r="M866" s="239" t="s">
        <v>2230</v>
      </c>
      <c r="N866" s="232"/>
      <c r="O866" s="241">
        <f>O862+O865</f>
        <v>50610.01926384234</v>
      </c>
      <c r="P866" s="55">
        <f>N866/1936.27</f>
        <v>0</v>
      </c>
      <c r="Q866" s="110"/>
      <c r="R866" s="46"/>
      <c r="S866" s="46"/>
      <c r="T866" s="57"/>
      <c r="U866" s="16"/>
      <c r="V866" s="16"/>
    </row>
    <row r="867" spans="1:22" s="65" customFormat="1" ht="12.75">
      <c r="A867" s="45"/>
      <c r="B867" s="46"/>
      <c r="C867" s="47"/>
      <c r="D867" s="46"/>
      <c r="E867" s="46"/>
      <c r="F867" s="46"/>
      <c r="G867" s="46"/>
      <c r="H867" s="50"/>
      <c r="I867" s="50"/>
      <c r="J867" s="46"/>
      <c r="K867" s="46"/>
      <c r="L867" s="46"/>
      <c r="M867" s="239"/>
      <c r="N867" s="232"/>
      <c r="O867" s="245"/>
      <c r="P867" s="55"/>
      <c r="Q867" s="110"/>
      <c r="R867" s="46"/>
      <c r="S867" s="46"/>
      <c r="T867" s="57"/>
      <c r="U867" s="16"/>
      <c r="V867" s="16"/>
    </row>
    <row r="868" spans="1:22" s="65" customFormat="1" ht="12.75">
      <c r="A868" s="45"/>
      <c r="B868" s="46"/>
      <c r="C868" s="111" t="s">
        <v>2309</v>
      </c>
      <c r="D868" s="46"/>
      <c r="E868" s="46"/>
      <c r="F868" s="46"/>
      <c r="G868" s="46"/>
      <c r="H868" s="50"/>
      <c r="I868" s="50"/>
      <c r="J868" s="46"/>
      <c r="K868" s="46"/>
      <c r="L868" s="46"/>
      <c r="M868" s="239"/>
      <c r="N868" s="232"/>
      <c r="O868" s="55"/>
      <c r="P868" s="55"/>
      <c r="Q868" s="110"/>
      <c r="R868" s="46"/>
      <c r="S868" s="46"/>
      <c r="T868" s="57"/>
      <c r="U868" s="16"/>
      <c r="V868" s="16"/>
    </row>
    <row r="869" spans="1:22" s="65" customFormat="1" ht="12.75">
      <c r="A869" s="45"/>
      <c r="B869" s="46"/>
      <c r="C869" s="111"/>
      <c r="D869" s="46"/>
      <c r="E869" s="46"/>
      <c r="F869" s="46"/>
      <c r="G869" s="46"/>
      <c r="H869" s="50"/>
      <c r="I869" s="50"/>
      <c r="J869" s="46"/>
      <c r="K869" s="46"/>
      <c r="L869" s="46"/>
      <c r="M869" s="239"/>
      <c r="N869" s="232"/>
      <c r="O869" s="55"/>
      <c r="P869" s="55"/>
      <c r="Q869" s="110"/>
      <c r="R869" s="46"/>
      <c r="S869" s="46"/>
      <c r="T869" s="57"/>
      <c r="U869" s="16"/>
      <c r="V869" s="16"/>
    </row>
    <row r="870" spans="1:22" ht="12.75">
      <c r="A870" s="45" t="s">
        <v>484</v>
      </c>
      <c r="B870" s="46" t="s">
        <v>849</v>
      </c>
      <c r="C870" s="47" t="s">
        <v>2024</v>
      </c>
      <c r="D870" s="45" t="s">
        <v>1405</v>
      </c>
      <c r="E870" s="46" t="s">
        <v>850</v>
      </c>
      <c r="F870" s="46"/>
      <c r="G870" s="48"/>
      <c r="H870" s="49"/>
      <c r="I870" s="50" t="s">
        <v>1167</v>
      </c>
      <c r="J870" s="51"/>
      <c r="K870" s="52" t="s">
        <v>1643</v>
      </c>
      <c r="L870" s="53" t="s">
        <v>1644</v>
      </c>
      <c r="M870" s="54">
        <v>53902262</v>
      </c>
      <c r="N870" s="54">
        <v>2338938</v>
      </c>
      <c r="O870" s="55">
        <f aca="true" t="shared" si="86" ref="O870:P873">M870/1936.27</f>
        <v>27838.195086429063</v>
      </c>
      <c r="P870" s="55">
        <f t="shared" si="86"/>
        <v>1207.9606666425655</v>
      </c>
      <c r="Q870" s="60"/>
      <c r="R870" s="46" t="s">
        <v>261</v>
      </c>
      <c r="S870" s="46" t="s">
        <v>1223</v>
      </c>
      <c r="T870" s="57"/>
      <c r="U870" s="141"/>
      <c r="V870" s="141"/>
    </row>
    <row r="871" spans="1:22" ht="12.75">
      <c r="A871" s="45" t="s">
        <v>484</v>
      </c>
      <c r="B871" s="46" t="s">
        <v>1221</v>
      </c>
      <c r="C871" s="47">
        <v>19801</v>
      </c>
      <c r="D871" s="45" t="s">
        <v>1405</v>
      </c>
      <c r="E871" s="46" t="s">
        <v>1222</v>
      </c>
      <c r="F871" s="46" t="s">
        <v>850</v>
      </c>
      <c r="G871" s="48" t="s">
        <v>1641</v>
      </c>
      <c r="H871" s="49"/>
      <c r="I871" s="50"/>
      <c r="J871" s="51"/>
      <c r="K871" s="52" t="s">
        <v>1643</v>
      </c>
      <c r="L871" s="53" t="s">
        <v>1644</v>
      </c>
      <c r="M871" s="54"/>
      <c r="N871" s="54"/>
      <c r="O871" s="55">
        <f t="shared" si="86"/>
        <v>0</v>
      </c>
      <c r="P871" s="55">
        <f t="shared" si="86"/>
        <v>0</v>
      </c>
      <c r="Q871" s="60" t="s">
        <v>2519</v>
      </c>
      <c r="R871" s="46" t="s">
        <v>262</v>
      </c>
      <c r="S871" s="46" t="s">
        <v>1133</v>
      </c>
      <c r="T871" s="57"/>
      <c r="U871" s="141"/>
      <c r="V871" s="141"/>
    </row>
    <row r="872" spans="1:22" ht="12.75">
      <c r="A872" s="45" t="s">
        <v>484</v>
      </c>
      <c r="B872" s="46" t="s">
        <v>1642</v>
      </c>
      <c r="C872" s="317"/>
      <c r="D872" s="45"/>
      <c r="E872" s="46"/>
      <c r="F872" s="48"/>
      <c r="G872" s="48" t="s">
        <v>1527</v>
      </c>
      <c r="H872" s="49"/>
      <c r="I872" s="50"/>
      <c r="J872" s="51"/>
      <c r="K872" s="52" t="s">
        <v>1643</v>
      </c>
      <c r="L872" s="53" t="s">
        <v>1644</v>
      </c>
      <c r="M872" s="54"/>
      <c r="N872" s="54">
        <v>5393919</v>
      </c>
      <c r="O872" s="55">
        <f t="shared" si="86"/>
        <v>0</v>
      </c>
      <c r="P872" s="55">
        <f t="shared" si="86"/>
        <v>2785.726680679864</v>
      </c>
      <c r="Q872" s="60" t="s">
        <v>587</v>
      </c>
      <c r="R872" s="46"/>
      <c r="S872" s="46"/>
      <c r="T872" s="57"/>
      <c r="U872" s="141"/>
      <c r="V872" s="141"/>
    </row>
    <row r="873" spans="1:22" ht="12.75">
      <c r="A873" s="45" t="s">
        <v>1630</v>
      </c>
      <c r="B873" s="46" t="s">
        <v>2759</v>
      </c>
      <c r="C873" s="317"/>
      <c r="D873" s="45"/>
      <c r="E873" s="46"/>
      <c r="F873" s="48"/>
      <c r="G873" s="48" t="s">
        <v>1527</v>
      </c>
      <c r="H873" s="49"/>
      <c r="I873" s="50"/>
      <c r="J873" s="51"/>
      <c r="K873" s="52" t="s">
        <v>1640</v>
      </c>
      <c r="L873" s="53" t="s">
        <v>1644</v>
      </c>
      <c r="M873" s="54"/>
      <c r="N873" s="54"/>
      <c r="O873" s="55">
        <f t="shared" si="86"/>
        <v>0</v>
      </c>
      <c r="P873" s="55">
        <f t="shared" si="86"/>
        <v>0</v>
      </c>
      <c r="Q873" s="60" t="s">
        <v>587</v>
      </c>
      <c r="R873" s="46" t="s">
        <v>2771</v>
      </c>
      <c r="S873" s="46"/>
      <c r="T873" s="57"/>
      <c r="U873" s="141"/>
      <c r="V873" s="141"/>
    </row>
    <row r="874" spans="1:22" ht="13.5" thickBot="1">
      <c r="A874" s="45"/>
      <c r="B874" s="46"/>
      <c r="C874" s="317"/>
      <c r="D874" s="45"/>
      <c r="E874" s="46"/>
      <c r="F874" s="46"/>
      <c r="G874" s="48"/>
      <c r="H874" s="49"/>
      <c r="I874" s="50"/>
      <c r="J874" s="366" t="s">
        <v>2350</v>
      </c>
      <c r="K874" s="367"/>
      <c r="L874" s="368"/>
      <c r="M874" s="54"/>
      <c r="N874" s="54"/>
      <c r="O874" s="63">
        <f>SUM(O870:O873)</f>
        <v>27838.195086429063</v>
      </c>
      <c r="P874" s="63">
        <f>SUM(P870:P873)</f>
        <v>3993.6873473224296</v>
      </c>
      <c r="Q874" s="56"/>
      <c r="R874" s="46"/>
      <c r="S874" s="46"/>
      <c r="T874" s="57"/>
      <c r="U874" s="141"/>
      <c r="V874" s="141"/>
    </row>
    <row r="875" spans="1:22" ht="13.5" thickTop="1">
      <c r="A875" s="45"/>
      <c r="B875" s="46"/>
      <c r="C875" s="317"/>
      <c r="D875" s="45"/>
      <c r="E875" s="46"/>
      <c r="F875" s="46"/>
      <c r="G875" s="48"/>
      <c r="H875" s="49"/>
      <c r="I875" s="50"/>
      <c r="J875" s="366"/>
      <c r="K875" s="367"/>
      <c r="L875" s="368"/>
      <c r="M875" s="54"/>
      <c r="N875" s="54"/>
      <c r="O875" s="109"/>
      <c r="P875" s="109"/>
      <c r="Q875" s="56"/>
      <c r="R875" s="46"/>
      <c r="S875" s="46"/>
      <c r="T875" s="57"/>
      <c r="U875" s="141"/>
      <c r="V875" s="141"/>
    </row>
    <row r="876" spans="1:22" ht="12.75">
      <c r="A876" s="45"/>
      <c r="B876" s="110"/>
      <c r="C876" s="79" t="s">
        <v>2530</v>
      </c>
      <c r="D876" s="140"/>
      <c r="E876" s="46"/>
      <c r="F876" s="46"/>
      <c r="G876" s="48"/>
      <c r="H876" s="49"/>
      <c r="I876" s="50"/>
      <c r="J876" s="369" t="s">
        <v>116</v>
      </c>
      <c r="K876" s="370"/>
      <c r="L876" s="371"/>
      <c r="M876" s="54"/>
      <c r="N876" s="54"/>
      <c r="O876" s="115">
        <f>O874+P874</f>
        <v>31831.882433751492</v>
      </c>
      <c r="P876" s="116"/>
      <c r="Q876" s="56"/>
      <c r="R876" s="46"/>
      <c r="S876" s="46"/>
      <c r="T876" s="57"/>
      <c r="U876" s="141"/>
      <c r="V876" s="141"/>
    </row>
    <row r="877" spans="1:22" ht="12.75">
      <c r="A877" s="318"/>
      <c r="B877" s="318"/>
      <c r="C877" s="318"/>
      <c r="D877" s="318"/>
      <c r="E877" s="318"/>
      <c r="F877" s="318"/>
      <c r="G877" s="318"/>
      <c r="H877" s="319"/>
      <c r="I877" s="318"/>
      <c r="J877" s="318"/>
      <c r="K877" s="318"/>
      <c r="L877" s="318"/>
      <c r="M877" s="320"/>
      <c r="N877" s="320"/>
      <c r="O877" s="321"/>
      <c r="P877" s="321"/>
      <c r="Q877" s="8"/>
      <c r="R877" s="318"/>
      <c r="S877" s="318"/>
      <c r="T877" s="318"/>
      <c r="U877" s="46"/>
      <c r="V877" s="141"/>
    </row>
    <row r="878" spans="1:22" ht="12.75">
      <c r="A878" s="1"/>
      <c r="B878" s="7" t="s">
        <v>2196</v>
      </c>
      <c r="C878" s="1"/>
      <c r="D878" s="1"/>
      <c r="E878" s="1"/>
      <c r="F878" s="1"/>
      <c r="G878" s="1"/>
      <c r="H878" s="29"/>
      <c r="I878" s="1"/>
      <c r="J878" s="1"/>
      <c r="K878" s="1"/>
      <c r="L878" s="1"/>
      <c r="M878" s="3"/>
      <c r="N878" s="3"/>
      <c r="O878" s="322"/>
      <c r="P878" s="323"/>
      <c r="Q878" s="15"/>
      <c r="R878" s="9"/>
      <c r="S878" s="9"/>
      <c r="T878" s="32"/>
      <c r="U878" s="9"/>
      <c r="V878" s="141"/>
    </row>
    <row r="879" spans="1:22" ht="12.75">
      <c r="A879" s="1"/>
      <c r="B879" s="1"/>
      <c r="C879" s="1"/>
      <c r="D879" s="1"/>
      <c r="E879" s="1"/>
      <c r="F879" s="1"/>
      <c r="G879" s="1"/>
      <c r="H879" s="29"/>
      <c r="I879" s="1"/>
      <c r="J879" s="1"/>
      <c r="K879" s="1"/>
      <c r="L879" s="1"/>
      <c r="M879" s="3"/>
      <c r="N879" s="3"/>
      <c r="O879" s="34"/>
      <c r="P879" s="324"/>
      <c r="Q879" s="15"/>
      <c r="R879" s="9"/>
      <c r="S879" s="9"/>
      <c r="T879" s="32"/>
      <c r="U879" s="9"/>
      <c r="V879" s="141"/>
    </row>
    <row r="880" spans="1:22" ht="12.75">
      <c r="A880" s="9" t="s">
        <v>85</v>
      </c>
      <c r="B880" s="9" t="s">
        <v>1862</v>
      </c>
      <c r="C880" s="27">
        <v>10011</v>
      </c>
      <c r="D880" s="9" t="s">
        <v>1405</v>
      </c>
      <c r="E880" s="9" t="s">
        <v>2379</v>
      </c>
      <c r="F880" s="9" t="s">
        <v>1255</v>
      </c>
      <c r="G880" s="9"/>
      <c r="H880" s="30" t="s">
        <v>1518</v>
      </c>
      <c r="I880" s="10">
        <v>31499</v>
      </c>
      <c r="J880" s="9">
        <v>1678</v>
      </c>
      <c r="K880" s="9"/>
      <c r="L880" s="9"/>
      <c r="M880" s="11">
        <v>43179242</v>
      </c>
      <c r="N880" s="11"/>
      <c r="O880" s="22">
        <f>M880/1936.27</f>
        <v>22300.217428354517</v>
      </c>
      <c r="P880" s="325">
        <f>N880/1936.27</f>
        <v>0</v>
      </c>
      <c r="Q880" s="15" t="s">
        <v>1522</v>
      </c>
      <c r="R880" s="9"/>
      <c r="S880" s="9"/>
      <c r="T880" s="32"/>
      <c r="U880" s="9"/>
      <c r="V880" s="141"/>
    </row>
    <row r="881" spans="1:22" ht="12.75">
      <c r="A881" s="9" t="s">
        <v>85</v>
      </c>
      <c r="B881" s="9" t="s">
        <v>1950</v>
      </c>
      <c r="C881" s="27"/>
      <c r="D881" s="9" t="s">
        <v>1405</v>
      </c>
      <c r="E881" s="9" t="s">
        <v>1949</v>
      </c>
      <c r="F881" s="9" t="s">
        <v>1514</v>
      </c>
      <c r="G881" s="9"/>
      <c r="H881" s="30" t="s">
        <v>1521</v>
      </c>
      <c r="I881" s="10">
        <v>31841</v>
      </c>
      <c r="J881" s="9">
        <v>1406</v>
      </c>
      <c r="K881" s="9"/>
      <c r="L881" s="9"/>
      <c r="M881" s="11">
        <v>91317519</v>
      </c>
      <c r="N881" s="11"/>
      <c r="O881" s="22">
        <f>M881/1936.27</f>
        <v>47161.56269528527</v>
      </c>
      <c r="P881" s="325">
        <f>N881/1936.27</f>
        <v>0</v>
      </c>
      <c r="Q881" s="15" t="s">
        <v>1412</v>
      </c>
      <c r="R881" s="9"/>
      <c r="S881" s="9"/>
      <c r="T881" s="32"/>
      <c r="U881" s="9"/>
      <c r="V881" s="141"/>
    </row>
    <row r="882" spans="1:22" ht="12.75">
      <c r="A882" s="9" t="s">
        <v>85</v>
      </c>
      <c r="B882" s="9" t="s">
        <v>1516</v>
      </c>
      <c r="C882" s="27"/>
      <c r="D882" s="9" t="s">
        <v>1405</v>
      </c>
      <c r="E882" s="9" t="s">
        <v>1948</v>
      </c>
      <c r="F882" s="9" t="s">
        <v>1517</v>
      </c>
      <c r="G882" s="9"/>
      <c r="H882" s="30" t="s">
        <v>1520</v>
      </c>
      <c r="I882" s="10">
        <v>32206</v>
      </c>
      <c r="J882" s="9">
        <v>1129</v>
      </c>
      <c r="K882" s="9"/>
      <c r="L882" s="9"/>
      <c r="M882" s="11">
        <v>236267600</v>
      </c>
      <c r="N882" s="12"/>
      <c r="O882" s="22">
        <v>122022.03</v>
      </c>
      <c r="P882" s="324">
        <f aca="true" t="shared" si="87" ref="P882:P892">N882/1936.27</f>
        <v>0</v>
      </c>
      <c r="Q882" s="15" t="s">
        <v>1936</v>
      </c>
      <c r="R882" s="9"/>
      <c r="S882" s="9"/>
      <c r="T882" s="32"/>
      <c r="U882" s="9"/>
      <c r="V882" s="141"/>
    </row>
    <row r="883" spans="1:22" s="191" customFormat="1" ht="12.75">
      <c r="A883" s="16" t="s">
        <v>85</v>
      </c>
      <c r="B883" s="16" t="s">
        <v>1971</v>
      </c>
      <c r="C883" s="28">
        <v>19407</v>
      </c>
      <c r="D883" s="16" t="s">
        <v>1519</v>
      </c>
      <c r="E883" s="16" t="s">
        <v>252</v>
      </c>
      <c r="F883" s="16" t="s">
        <v>1087</v>
      </c>
      <c r="G883" s="16"/>
      <c r="H883" s="31" t="s">
        <v>1413</v>
      </c>
      <c r="I883" s="17">
        <v>32322</v>
      </c>
      <c r="J883" s="19">
        <v>3450</v>
      </c>
      <c r="K883" s="18"/>
      <c r="L883" s="16"/>
      <c r="M883" s="20">
        <v>74640925</v>
      </c>
      <c r="N883" s="21"/>
      <c r="O883" s="22">
        <f>M883/1936.27</f>
        <v>38548.82067067093</v>
      </c>
      <c r="P883" s="23"/>
      <c r="Q883" s="15" t="s">
        <v>1412</v>
      </c>
      <c r="R883" s="16"/>
      <c r="S883" s="16"/>
      <c r="T883" s="33"/>
      <c r="U883" s="16"/>
      <c r="V883" s="170"/>
    </row>
    <row r="884" spans="1:22" ht="12.75">
      <c r="A884" s="9" t="s">
        <v>85</v>
      </c>
      <c r="B884" s="9" t="s">
        <v>2713</v>
      </c>
      <c r="C884" s="27">
        <v>18957</v>
      </c>
      <c r="D884" s="9" t="s">
        <v>399</v>
      </c>
      <c r="E884" s="9" t="s">
        <v>2722</v>
      </c>
      <c r="F884" s="9" t="s">
        <v>96</v>
      </c>
      <c r="G884" s="9"/>
      <c r="H884" s="30" t="s">
        <v>1411</v>
      </c>
      <c r="I884" s="10">
        <v>32323</v>
      </c>
      <c r="J884" s="14">
        <v>3509</v>
      </c>
      <c r="K884" s="13"/>
      <c r="L884" s="9"/>
      <c r="M884" s="11">
        <v>45596925</v>
      </c>
      <c r="N884" s="12"/>
      <c r="O884" s="22">
        <f>M884/1936.27</f>
        <v>23548.846493515885</v>
      </c>
      <c r="P884" s="25"/>
      <c r="Q884" s="15" t="s">
        <v>1412</v>
      </c>
      <c r="R884" s="9"/>
      <c r="S884" s="9"/>
      <c r="T884" s="32"/>
      <c r="U884" s="9"/>
      <c r="V884" s="141"/>
    </row>
    <row r="885" spans="1:22" ht="12.75">
      <c r="A885" s="9" t="s">
        <v>85</v>
      </c>
      <c r="B885" s="9" t="s">
        <v>2135</v>
      </c>
      <c r="C885" s="27">
        <v>8489</v>
      </c>
      <c r="D885" s="9" t="s">
        <v>1405</v>
      </c>
      <c r="E885" s="9" t="s">
        <v>2387</v>
      </c>
      <c r="F885" s="9" t="s">
        <v>1517</v>
      </c>
      <c r="G885" s="9"/>
      <c r="H885" s="30" t="s">
        <v>1414</v>
      </c>
      <c r="I885" s="10">
        <v>32324</v>
      </c>
      <c r="J885" s="9">
        <v>3560</v>
      </c>
      <c r="K885" s="9"/>
      <c r="L885" s="9"/>
      <c r="M885" s="11">
        <v>6032229</v>
      </c>
      <c r="N885" s="12"/>
      <c r="O885" s="22">
        <v>3115.39</v>
      </c>
      <c r="P885" s="324">
        <f t="shared" si="87"/>
        <v>0</v>
      </c>
      <c r="Q885" s="15" t="s">
        <v>1412</v>
      </c>
      <c r="R885" s="9"/>
      <c r="S885" s="9"/>
      <c r="T885" s="32"/>
      <c r="U885" s="9"/>
      <c r="V885" s="141"/>
    </row>
    <row r="886" spans="1:22" ht="12.75">
      <c r="A886" s="9" t="s">
        <v>85</v>
      </c>
      <c r="B886" s="9" t="s">
        <v>376</v>
      </c>
      <c r="C886" s="27">
        <v>16888</v>
      </c>
      <c r="D886" s="9" t="s">
        <v>1405</v>
      </c>
      <c r="E886" s="9" t="s">
        <v>2378</v>
      </c>
      <c r="F886" s="9" t="s">
        <v>377</v>
      </c>
      <c r="G886" s="9" t="s">
        <v>1515</v>
      </c>
      <c r="H886" s="30">
        <v>33028</v>
      </c>
      <c r="I886" s="10">
        <v>32324</v>
      </c>
      <c r="J886" s="9">
        <v>3558</v>
      </c>
      <c r="K886" s="9"/>
      <c r="L886" s="9"/>
      <c r="M886" s="11">
        <v>209713375</v>
      </c>
      <c r="N886" s="12"/>
      <c r="O886" s="22">
        <v>108307.92</v>
      </c>
      <c r="P886" s="324">
        <f t="shared" si="87"/>
        <v>0</v>
      </c>
      <c r="Q886" s="15" t="s">
        <v>911</v>
      </c>
      <c r="R886" s="9"/>
      <c r="S886" s="9"/>
      <c r="T886" s="32"/>
      <c r="U886" s="9"/>
      <c r="V886" s="141"/>
    </row>
    <row r="887" spans="1:22" ht="12.75">
      <c r="A887" s="9" t="s">
        <v>85</v>
      </c>
      <c r="B887" s="9" t="s">
        <v>378</v>
      </c>
      <c r="C887" s="27">
        <v>11425</v>
      </c>
      <c r="D887" s="9" t="s">
        <v>1405</v>
      </c>
      <c r="E887" s="9" t="s">
        <v>2384</v>
      </c>
      <c r="F887" s="9" t="s">
        <v>379</v>
      </c>
      <c r="G887" s="9" t="s">
        <v>2385</v>
      </c>
      <c r="H887" s="30" t="s">
        <v>2386</v>
      </c>
      <c r="I887" s="26">
        <v>32300</v>
      </c>
      <c r="J887" s="9">
        <v>3561</v>
      </c>
      <c r="K887" s="9"/>
      <c r="L887" s="9"/>
      <c r="M887" s="11">
        <v>322051455</v>
      </c>
      <c r="N887" s="12"/>
      <c r="O887" s="22">
        <v>166325.7</v>
      </c>
      <c r="P887" s="324">
        <f t="shared" si="87"/>
        <v>0</v>
      </c>
      <c r="Q887" s="15" t="s">
        <v>911</v>
      </c>
      <c r="R887" s="9"/>
      <c r="S887" s="9"/>
      <c r="T887" s="32"/>
      <c r="U887" s="9"/>
      <c r="V887" s="141"/>
    </row>
    <row r="888" spans="1:22" ht="12.75">
      <c r="A888" s="9" t="s">
        <v>85</v>
      </c>
      <c r="B888" s="9" t="s">
        <v>819</v>
      </c>
      <c r="C888" s="27">
        <v>15289</v>
      </c>
      <c r="D888" s="9" t="s">
        <v>1405</v>
      </c>
      <c r="E888" s="9" t="s">
        <v>948</v>
      </c>
      <c r="F888" s="9" t="s">
        <v>820</v>
      </c>
      <c r="G888" s="9" t="s">
        <v>2385</v>
      </c>
      <c r="H888" s="30" t="s">
        <v>1446</v>
      </c>
      <c r="I888" s="10">
        <v>31142</v>
      </c>
      <c r="J888" s="9">
        <v>1740</v>
      </c>
      <c r="K888" s="9"/>
      <c r="L888" s="9"/>
      <c r="M888" s="11">
        <v>42752400</v>
      </c>
      <c r="N888" s="12"/>
      <c r="O888" s="22">
        <f aca="true" t="shared" si="88" ref="O888:O896">M888/1936.27</f>
        <v>22079.77193263336</v>
      </c>
      <c r="P888" s="324">
        <f t="shared" si="87"/>
        <v>0</v>
      </c>
      <c r="Q888" s="15" t="s">
        <v>911</v>
      </c>
      <c r="R888" s="9"/>
      <c r="S888" s="9"/>
      <c r="T888" s="32"/>
      <c r="U888" s="9"/>
      <c r="V888" s="141"/>
    </row>
    <row r="889" spans="1:22" ht="12.75">
      <c r="A889" s="9" t="s">
        <v>85</v>
      </c>
      <c r="B889" s="9" t="s">
        <v>2139</v>
      </c>
      <c r="C889" s="27">
        <v>9679</v>
      </c>
      <c r="D889" s="9" t="s">
        <v>1405</v>
      </c>
      <c r="E889" s="9" t="s">
        <v>224</v>
      </c>
      <c r="F889" s="9" t="s">
        <v>224</v>
      </c>
      <c r="G889" s="9"/>
      <c r="H889" s="30" t="s">
        <v>1440</v>
      </c>
      <c r="I889" s="10">
        <v>32189</v>
      </c>
      <c r="J889" s="9">
        <v>849</v>
      </c>
      <c r="K889" s="9"/>
      <c r="L889" s="9"/>
      <c r="M889" s="11">
        <v>113651021</v>
      </c>
      <c r="N889" s="11"/>
      <c r="O889" s="22">
        <f t="shared" si="88"/>
        <v>58695.85388401411</v>
      </c>
      <c r="P889" s="325">
        <f t="shared" si="87"/>
        <v>0</v>
      </c>
      <c r="Q889" s="15" t="s">
        <v>911</v>
      </c>
      <c r="R889" s="9"/>
      <c r="S889" s="9"/>
      <c r="T889" s="32"/>
      <c r="U889" s="9"/>
      <c r="V889" s="141"/>
    </row>
    <row r="890" spans="1:22" ht="12.75">
      <c r="A890" s="9" t="s">
        <v>85</v>
      </c>
      <c r="B890" s="9" t="s">
        <v>411</v>
      </c>
      <c r="C890" s="27">
        <v>14595</v>
      </c>
      <c r="D890" s="9" t="s">
        <v>409</v>
      </c>
      <c r="E890" s="9" t="s">
        <v>410</v>
      </c>
      <c r="F890" s="9" t="s">
        <v>379</v>
      </c>
      <c r="G890" s="9"/>
      <c r="H890" s="30" t="s">
        <v>1441</v>
      </c>
      <c r="I890" s="10">
        <v>32366</v>
      </c>
      <c r="J890" s="9">
        <v>4263</v>
      </c>
      <c r="K890" s="9"/>
      <c r="L890" s="9"/>
      <c r="M890" s="11">
        <v>61331160</v>
      </c>
      <c r="N890" s="11"/>
      <c r="O890" s="22">
        <f t="shared" si="88"/>
        <v>31674.90071116115</v>
      </c>
      <c r="P890" s="325">
        <f t="shared" si="87"/>
        <v>0</v>
      </c>
      <c r="Q890" s="15" t="s">
        <v>911</v>
      </c>
      <c r="R890" s="9"/>
      <c r="S890" s="9"/>
      <c r="T890" s="32"/>
      <c r="U890" s="9"/>
      <c r="V890" s="141"/>
    </row>
    <row r="891" spans="1:22" ht="12.75">
      <c r="A891" s="9" t="s">
        <v>85</v>
      </c>
      <c r="B891" s="9" t="s">
        <v>1257</v>
      </c>
      <c r="C891" s="27">
        <v>19573</v>
      </c>
      <c r="D891" s="9" t="s">
        <v>1405</v>
      </c>
      <c r="E891" s="9" t="s">
        <v>101</v>
      </c>
      <c r="F891" s="9" t="s">
        <v>1517</v>
      </c>
      <c r="G891" s="9"/>
      <c r="H891" s="30" t="s">
        <v>548</v>
      </c>
      <c r="I891" s="10">
        <v>31491</v>
      </c>
      <c r="J891" s="9">
        <v>1684</v>
      </c>
      <c r="K891" s="9"/>
      <c r="L891" s="9"/>
      <c r="M891" s="11">
        <v>146828909</v>
      </c>
      <c r="N891" s="11"/>
      <c r="O891" s="22">
        <f t="shared" si="88"/>
        <v>75830.8030388324</v>
      </c>
      <c r="P891" s="325">
        <f t="shared" si="87"/>
        <v>0</v>
      </c>
      <c r="Q891" s="15" t="s">
        <v>1523</v>
      </c>
      <c r="R891" s="9"/>
      <c r="S891" s="9"/>
      <c r="T891" s="32"/>
      <c r="U891" s="9"/>
      <c r="V891" s="141"/>
    </row>
    <row r="892" spans="1:22" ht="12.75">
      <c r="A892" s="9" t="s">
        <v>85</v>
      </c>
      <c r="B892" s="9" t="s">
        <v>385</v>
      </c>
      <c r="C892" s="27">
        <v>17169</v>
      </c>
      <c r="D892" s="9" t="s">
        <v>1405</v>
      </c>
      <c r="E892" s="9" t="s">
        <v>1442</v>
      </c>
      <c r="F892" s="9" t="s">
        <v>1076</v>
      </c>
      <c r="G892" s="9"/>
      <c r="H892" s="30" t="s">
        <v>1443</v>
      </c>
      <c r="I892" s="10">
        <v>31491</v>
      </c>
      <c r="J892" s="9">
        <v>1685</v>
      </c>
      <c r="K892" s="9"/>
      <c r="L892" s="9"/>
      <c r="M892" s="11">
        <v>52280304</v>
      </c>
      <c r="N892" s="11"/>
      <c r="O892" s="22">
        <f t="shared" si="88"/>
        <v>27000.523687295678</v>
      </c>
      <c r="P892" s="325">
        <f t="shared" si="87"/>
        <v>0</v>
      </c>
      <c r="Q892" s="15" t="s">
        <v>911</v>
      </c>
      <c r="R892" s="9"/>
      <c r="S892" s="9"/>
      <c r="T892" s="32"/>
      <c r="U892" s="9"/>
      <c r="V892" s="141"/>
    </row>
    <row r="893" spans="1:22" ht="12.75">
      <c r="A893" s="9" t="s">
        <v>85</v>
      </c>
      <c r="B893" s="9" t="s">
        <v>594</v>
      </c>
      <c r="C893" s="27">
        <v>7903</v>
      </c>
      <c r="D893" s="9" t="s">
        <v>1405</v>
      </c>
      <c r="E893" s="9" t="s">
        <v>1966</v>
      </c>
      <c r="F893" s="9" t="s">
        <v>90</v>
      </c>
      <c r="G893" s="9" t="s">
        <v>2380</v>
      </c>
      <c r="H893" s="30" t="s">
        <v>2381</v>
      </c>
      <c r="I893" s="10">
        <v>32323</v>
      </c>
      <c r="J893" s="14">
        <v>3511</v>
      </c>
      <c r="K893" s="13"/>
      <c r="L893" s="9"/>
      <c r="M893" s="11">
        <v>55846108</v>
      </c>
      <c r="N893" s="12"/>
      <c r="O893" s="22">
        <f>M893/1936.27</f>
        <v>28842.107763896565</v>
      </c>
      <c r="P893" s="25"/>
      <c r="Q893" s="15" t="s">
        <v>1523</v>
      </c>
      <c r="R893" s="9"/>
      <c r="S893" s="9"/>
      <c r="T893" s="32"/>
      <c r="U893" s="9"/>
      <c r="V893" s="141"/>
    </row>
    <row r="894" spans="1:22" ht="12.75">
      <c r="A894" s="9" t="s">
        <v>85</v>
      </c>
      <c r="B894" s="9" t="s">
        <v>661</v>
      </c>
      <c r="C894" s="27">
        <v>17208</v>
      </c>
      <c r="D894" s="9" t="s">
        <v>1405</v>
      </c>
      <c r="E894" s="9" t="s">
        <v>899</v>
      </c>
      <c r="F894" s="9" t="s">
        <v>100</v>
      </c>
      <c r="G894" s="9"/>
      <c r="H894" s="30" t="s">
        <v>1439</v>
      </c>
      <c r="I894" s="10">
        <v>32204</v>
      </c>
      <c r="J894" s="14">
        <v>1087</v>
      </c>
      <c r="K894" s="13"/>
      <c r="L894" s="9"/>
      <c r="M894" s="11">
        <v>38589287</v>
      </c>
      <c r="N894" s="12"/>
      <c r="O894" s="22">
        <f>M894/1936.27</f>
        <v>19929.70350209423</v>
      </c>
      <c r="P894" s="25"/>
      <c r="Q894" s="15" t="s">
        <v>1438</v>
      </c>
      <c r="R894" s="9"/>
      <c r="S894" s="9"/>
      <c r="T894" s="32"/>
      <c r="U894" s="9"/>
      <c r="V894" s="141"/>
    </row>
    <row r="895" spans="1:22" ht="12.75">
      <c r="A895" s="9" t="s">
        <v>85</v>
      </c>
      <c r="B895" s="9" t="s">
        <v>1088</v>
      </c>
      <c r="C895" s="27">
        <v>11656</v>
      </c>
      <c r="D895" s="9" t="s">
        <v>1405</v>
      </c>
      <c r="E895" s="9" t="s">
        <v>948</v>
      </c>
      <c r="F895" s="9" t="s">
        <v>1089</v>
      </c>
      <c r="G895" s="9"/>
      <c r="H895" s="30" t="s">
        <v>1444</v>
      </c>
      <c r="I895" s="10">
        <v>31763</v>
      </c>
      <c r="J895" s="9">
        <v>6625</v>
      </c>
      <c r="K895" s="9"/>
      <c r="L895" s="9"/>
      <c r="M895" s="12"/>
      <c r="N895" s="12"/>
      <c r="O895" s="22">
        <f t="shared" si="88"/>
        <v>0</v>
      </c>
      <c r="P895" s="325">
        <f>N895/1936.27</f>
        <v>0</v>
      </c>
      <c r="Q895" s="15" t="s">
        <v>1438</v>
      </c>
      <c r="R895" s="9"/>
      <c r="S895" s="9"/>
      <c r="T895" s="32"/>
      <c r="U895" s="9"/>
      <c r="V895" s="141"/>
    </row>
    <row r="896" spans="1:22" ht="12.75">
      <c r="A896" s="9" t="s">
        <v>85</v>
      </c>
      <c r="B896" s="9" t="s">
        <v>1972</v>
      </c>
      <c r="C896" s="27">
        <v>11947</v>
      </c>
      <c r="D896" s="9" t="s">
        <v>1405</v>
      </c>
      <c r="E896" s="9" t="s">
        <v>253</v>
      </c>
      <c r="F896" s="9" t="s">
        <v>105</v>
      </c>
      <c r="G896" s="9"/>
      <c r="H896" s="30" t="s">
        <v>1445</v>
      </c>
      <c r="I896" s="10">
        <v>32323</v>
      </c>
      <c r="J896" s="14">
        <v>3491</v>
      </c>
      <c r="K896" s="13"/>
      <c r="L896" s="9"/>
      <c r="M896" s="11">
        <v>62591280</v>
      </c>
      <c r="N896" s="12"/>
      <c r="O896" s="22">
        <f t="shared" si="88"/>
        <v>32325.698378841793</v>
      </c>
      <c r="P896" s="23"/>
      <c r="Q896" s="15" t="s">
        <v>1438</v>
      </c>
      <c r="R896" s="9"/>
      <c r="S896" s="9"/>
      <c r="T896" s="32"/>
      <c r="U896" s="9"/>
      <c r="V896" s="141"/>
    </row>
    <row r="897" spans="1:22" ht="12.75">
      <c r="A897" s="9" t="s">
        <v>85</v>
      </c>
      <c r="B897" s="9" t="s">
        <v>225</v>
      </c>
      <c r="C897" s="27">
        <v>14168</v>
      </c>
      <c r="D897" s="9" t="s">
        <v>1405</v>
      </c>
      <c r="E897" s="9" t="s">
        <v>226</v>
      </c>
      <c r="F897" s="9" t="s">
        <v>226</v>
      </c>
      <c r="G897" s="9"/>
      <c r="H897" s="30"/>
      <c r="I897" s="10">
        <v>31488</v>
      </c>
      <c r="J897" s="9">
        <v>930</v>
      </c>
      <c r="K897" s="9"/>
      <c r="L897" s="9"/>
      <c r="M897" s="11">
        <v>181922000</v>
      </c>
      <c r="N897" s="11"/>
      <c r="O897" s="22">
        <f aca="true" t="shared" si="89" ref="O897:O910">M897/1936.27</f>
        <v>93954.87199615756</v>
      </c>
      <c r="P897" s="325">
        <f aca="true" t="shared" si="90" ref="P897:P914">N897/1936.27</f>
        <v>0</v>
      </c>
      <c r="Q897" s="15" t="s">
        <v>2046</v>
      </c>
      <c r="R897" s="9"/>
      <c r="S897" s="9"/>
      <c r="T897" s="32"/>
      <c r="U897" s="9"/>
      <c r="V897" s="141"/>
    </row>
    <row r="898" spans="1:22" ht="12.75">
      <c r="A898" s="9" t="s">
        <v>85</v>
      </c>
      <c r="B898" s="9" t="s">
        <v>394</v>
      </c>
      <c r="C898" s="27">
        <v>22895</v>
      </c>
      <c r="D898" s="9" t="s">
        <v>1405</v>
      </c>
      <c r="E898" s="9" t="s">
        <v>93</v>
      </c>
      <c r="F898" s="9" t="s">
        <v>227</v>
      </c>
      <c r="G898" s="9"/>
      <c r="H898" s="30"/>
      <c r="I898" s="10">
        <v>31496</v>
      </c>
      <c r="J898" s="9">
        <v>1117</v>
      </c>
      <c r="K898" s="9"/>
      <c r="L898" s="9"/>
      <c r="M898" s="11">
        <v>39044542</v>
      </c>
      <c r="N898" s="11"/>
      <c r="O898" s="22">
        <f t="shared" si="89"/>
        <v>20164.823087689216</v>
      </c>
      <c r="P898" s="325">
        <f t="shared" si="90"/>
        <v>0</v>
      </c>
      <c r="Q898" s="15" t="s">
        <v>2046</v>
      </c>
      <c r="R898" s="9"/>
      <c r="S898" s="9"/>
      <c r="T898" s="32"/>
      <c r="U898" s="9"/>
      <c r="V898" s="141"/>
    </row>
    <row r="899" spans="1:22" ht="12.75">
      <c r="A899" s="9" t="s">
        <v>85</v>
      </c>
      <c r="B899" s="9" t="s">
        <v>395</v>
      </c>
      <c r="C899" s="27">
        <v>19654</v>
      </c>
      <c r="D899" s="9" t="s">
        <v>1405</v>
      </c>
      <c r="E899" s="9" t="s">
        <v>1254</v>
      </c>
      <c r="F899" s="9" t="s">
        <v>1253</v>
      </c>
      <c r="G899" s="9"/>
      <c r="H899" s="30"/>
      <c r="I899" s="10">
        <v>31503</v>
      </c>
      <c r="J899" s="9">
        <v>1184</v>
      </c>
      <c r="K899" s="9"/>
      <c r="L899" s="9"/>
      <c r="M899" s="11">
        <v>174782226</v>
      </c>
      <c r="N899" s="11"/>
      <c r="O899" s="22">
        <f t="shared" si="89"/>
        <v>90267.48645591782</v>
      </c>
      <c r="P899" s="325">
        <f t="shared" si="90"/>
        <v>0</v>
      </c>
      <c r="Q899" s="15" t="s">
        <v>2048</v>
      </c>
      <c r="R899" s="9"/>
      <c r="S899" s="9"/>
      <c r="T899" s="32"/>
      <c r="U899" s="9"/>
      <c r="V899" s="141"/>
    </row>
    <row r="900" spans="1:22" ht="12.75">
      <c r="A900" s="9" t="s">
        <v>85</v>
      </c>
      <c r="B900" s="9" t="s">
        <v>1090</v>
      </c>
      <c r="C900" s="27">
        <v>12173</v>
      </c>
      <c r="D900" s="9" t="s">
        <v>1405</v>
      </c>
      <c r="E900" s="9" t="s">
        <v>948</v>
      </c>
      <c r="F900" s="9" t="s">
        <v>1091</v>
      </c>
      <c r="G900" s="9"/>
      <c r="H900" s="30"/>
      <c r="I900" s="10">
        <v>31763</v>
      </c>
      <c r="J900" s="9">
        <v>6626</v>
      </c>
      <c r="K900" s="9"/>
      <c r="L900" s="9"/>
      <c r="M900" s="12"/>
      <c r="N900" s="12"/>
      <c r="O900" s="22">
        <f t="shared" si="89"/>
        <v>0</v>
      </c>
      <c r="P900" s="325">
        <f t="shared" si="90"/>
        <v>0</v>
      </c>
      <c r="Q900" s="15" t="s">
        <v>2138</v>
      </c>
      <c r="R900" s="9"/>
      <c r="S900" s="9"/>
      <c r="T900" s="32"/>
      <c r="U900" s="9"/>
      <c r="V900" s="141"/>
    </row>
    <row r="901" spans="1:22" ht="12.75">
      <c r="A901" s="9" t="s">
        <v>85</v>
      </c>
      <c r="B901" s="9" t="s">
        <v>1081</v>
      </c>
      <c r="C901" s="27">
        <v>14115</v>
      </c>
      <c r="D901" s="9" t="s">
        <v>1405</v>
      </c>
      <c r="E901" s="9" t="s">
        <v>103</v>
      </c>
      <c r="F901" s="9" t="s">
        <v>392</v>
      </c>
      <c r="G901" s="9"/>
      <c r="H901" s="30"/>
      <c r="I901" s="10">
        <v>32098</v>
      </c>
      <c r="J901" s="9">
        <v>6192</v>
      </c>
      <c r="K901" s="9"/>
      <c r="L901" s="9"/>
      <c r="M901" s="11">
        <v>37299903</v>
      </c>
      <c r="N901" s="11"/>
      <c r="O901" s="22">
        <f t="shared" si="89"/>
        <v>19263.792239718634</v>
      </c>
      <c r="P901" s="325">
        <f t="shared" si="90"/>
        <v>0</v>
      </c>
      <c r="Q901" s="15" t="s">
        <v>2048</v>
      </c>
      <c r="R901" s="9"/>
      <c r="S901" s="9"/>
      <c r="T901" s="32"/>
      <c r="U901" s="9"/>
      <c r="V901" s="141"/>
    </row>
    <row r="902" spans="1:22" ht="12.75">
      <c r="A902" s="9" t="s">
        <v>85</v>
      </c>
      <c r="B902" s="9" t="s">
        <v>662</v>
      </c>
      <c r="C902" s="27"/>
      <c r="D902" s="9" t="s">
        <v>502</v>
      </c>
      <c r="E902" s="9" t="s">
        <v>1716</v>
      </c>
      <c r="F902" s="9" t="s">
        <v>818</v>
      </c>
      <c r="G902" s="9"/>
      <c r="H902" s="30"/>
      <c r="I902" s="10">
        <v>32212</v>
      </c>
      <c r="J902" s="14">
        <v>1220</v>
      </c>
      <c r="K902" s="13"/>
      <c r="L902" s="9"/>
      <c r="M902" s="11">
        <v>115355219</v>
      </c>
      <c r="N902" s="12"/>
      <c r="O902" s="22">
        <f t="shared" si="89"/>
        <v>59575.998698528616</v>
      </c>
      <c r="P902" s="25"/>
      <c r="Q902" s="15" t="s">
        <v>2048</v>
      </c>
      <c r="R902" s="9"/>
      <c r="S902" s="9"/>
      <c r="T902" s="32"/>
      <c r="U902" s="9"/>
      <c r="V902" s="141"/>
    </row>
    <row r="903" spans="1:22" ht="12.75">
      <c r="A903" s="9" t="s">
        <v>85</v>
      </c>
      <c r="B903" s="9" t="s">
        <v>664</v>
      </c>
      <c r="C903" s="27">
        <v>17823</v>
      </c>
      <c r="D903" s="9" t="s">
        <v>535</v>
      </c>
      <c r="E903" s="9" t="s">
        <v>248</v>
      </c>
      <c r="F903" s="9" t="s">
        <v>101</v>
      </c>
      <c r="G903" s="9"/>
      <c r="H903" s="30"/>
      <c r="I903" s="10">
        <v>32283</v>
      </c>
      <c r="J903" s="14">
        <v>2647</v>
      </c>
      <c r="K903" s="13"/>
      <c r="L903" s="9"/>
      <c r="M903" s="11">
        <v>54530942</v>
      </c>
      <c r="N903" s="12"/>
      <c r="O903" s="22">
        <f t="shared" si="89"/>
        <v>28162.88120974864</v>
      </c>
      <c r="P903" s="25"/>
      <c r="Q903" s="15" t="s">
        <v>2048</v>
      </c>
      <c r="R903" s="9"/>
      <c r="S903" s="9"/>
      <c r="T903" s="32"/>
      <c r="U903" s="9"/>
      <c r="V903" s="141"/>
    </row>
    <row r="904" spans="1:22" ht="12.75">
      <c r="A904" s="9" t="s">
        <v>85</v>
      </c>
      <c r="B904" s="9" t="s">
        <v>816</v>
      </c>
      <c r="C904" s="27">
        <v>11390</v>
      </c>
      <c r="D904" s="9" t="s">
        <v>1405</v>
      </c>
      <c r="E904" s="9" t="s">
        <v>817</v>
      </c>
      <c r="F904" s="9" t="s">
        <v>817</v>
      </c>
      <c r="G904" s="9" t="s">
        <v>401</v>
      </c>
      <c r="H904" s="30"/>
      <c r="I904" s="10">
        <v>32312</v>
      </c>
      <c r="J904" s="9">
        <v>330</v>
      </c>
      <c r="K904" s="9"/>
      <c r="L904" s="9"/>
      <c r="M904" s="11">
        <v>41257500</v>
      </c>
      <c r="N904" s="12"/>
      <c r="O904" s="22">
        <f t="shared" si="89"/>
        <v>21307.72051418449</v>
      </c>
      <c r="P904" s="324">
        <f t="shared" si="90"/>
        <v>0</v>
      </c>
      <c r="Q904" s="15" t="s">
        <v>2138</v>
      </c>
      <c r="R904" s="9"/>
      <c r="S904" s="9"/>
      <c r="T904" s="32"/>
      <c r="U904" s="9"/>
      <c r="V904" s="141"/>
    </row>
    <row r="905" spans="1:22" ht="12.75">
      <c r="A905" s="9" t="s">
        <v>85</v>
      </c>
      <c r="B905" s="9" t="s">
        <v>617</v>
      </c>
      <c r="C905" s="27">
        <v>11985</v>
      </c>
      <c r="D905" s="9" t="s">
        <v>1405</v>
      </c>
      <c r="E905" s="9" t="s">
        <v>1502</v>
      </c>
      <c r="F905" s="9" t="s">
        <v>102</v>
      </c>
      <c r="G905" s="9"/>
      <c r="H905" s="30"/>
      <c r="I905" s="10">
        <v>32322</v>
      </c>
      <c r="J905" s="14">
        <v>3774</v>
      </c>
      <c r="K905" s="13"/>
      <c r="L905" s="9"/>
      <c r="M905" s="11">
        <v>95197708</v>
      </c>
      <c r="N905" s="12"/>
      <c r="O905" s="22">
        <f t="shared" si="89"/>
        <v>49165.5130741064</v>
      </c>
      <c r="P905" s="35"/>
      <c r="Q905" s="15" t="s">
        <v>2048</v>
      </c>
      <c r="R905" s="9"/>
      <c r="S905" s="9"/>
      <c r="T905" s="32"/>
      <c r="U905" s="9"/>
      <c r="V905" s="141"/>
    </row>
    <row r="906" spans="1:22" ht="12.75">
      <c r="A906" s="9" t="s">
        <v>85</v>
      </c>
      <c r="B906" s="9" t="s">
        <v>1973</v>
      </c>
      <c r="C906" s="27">
        <v>19195</v>
      </c>
      <c r="D906" s="9" t="s">
        <v>1405</v>
      </c>
      <c r="E906" s="9" t="s">
        <v>1947</v>
      </c>
      <c r="F906" s="9" t="s">
        <v>107</v>
      </c>
      <c r="G906" s="9"/>
      <c r="H906" s="30"/>
      <c r="I906" s="10">
        <v>32322</v>
      </c>
      <c r="J906" s="14">
        <v>3483</v>
      </c>
      <c r="K906" s="13"/>
      <c r="L906" s="9"/>
      <c r="M906" s="11">
        <v>109872000</v>
      </c>
      <c r="N906" s="12"/>
      <c r="O906" s="22">
        <f t="shared" si="89"/>
        <v>56744.15241676006</v>
      </c>
      <c r="P906" s="35"/>
      <c r="Q906" s="15" t="s">
        <v>2048</v>
      </c>
      <c r="R906" s="9"/>
      <c r="S906" s="9"/>
      <c r="T906" s="32"/>
      <c r="U906" s="9"/>
      <c r="V906" s="141"/>
    </row>
    <row r="907" spans="1:22" ht="12.75">
      <c r="A907" s="9" t="s">
        <v>85</v>
      </c>
      <c r="B907" s="9" t="s">
        <v>554</v>
      </c>
      <c r="C907" s="27">
        <v>14611</v>
      </c>
      <c r="D907" s="9" t="s">
        <v>1405</v>
      </c>
      <c r="E907" s="9" t="s">
        <v>555</v>
      </c>
      <c r="F907" s="9" t="s">
        <v>369</v>
      </c>
      <c r="G907" s="9"/>
      <c r="H907" s="30"/>
      <c r="I907" s="10">
        <v>32323</v>
      </c>
      <c r="J907" s="9">
        <v>3513</v>
      </c>
      <c r="K907" s="9"/>
      <c r="L907" s="9"/>
      <c r="M907" s="11">
        <v>241003920</v>
      </c>
      <c r="N907" s="12"/>
      <c r="O907" s="22">
        <v>124468.14</v>
      </c>
      <c r="P907" s="324">
        <f t="shared" si="90"/>
        <v>0</v>
      </c>
      <c r="Q907" s="15" t="s">
        <v>2048</v>
      </c>
      <c r="R907" s="9"/>
      <c r="S907" s="9"/>
      <c r="T907" s="32"/>
      <c r="U907" s="9"/>
      <c r="V907" s="141"/>
    </row>
    <row r="908" spans="1:22" ht="12.75">
      <c r="A908" s="9" t="s">
        <v>85</v>
      </c>
      <c r="B908" s="9" t="s">
        <v>595</v>
      </c>
      <c r="C908" s="27">
        <v>18738</v>
      </c>
      <c r="D908" s="9" t="s">
        <v>1405</v>
      </c>
      <c r="E908" s="9" t="s">
        <v>91</v>
      </c>
      <c r="F908" s="9" t="s">
        <v>91</v>
      </c>
      <c r="G908" s="9" t="s">
        <v>402</v>
      </c>
      <c r="H908" s="30"/>
      <c r="I908" s="10">
        <v>32323</v>
      </c>
      <c r="J908" s="14">
        <v>3512</v>
      </c>
      <c r="K908" s="13"/>
      <c r="L908" s="9"/>
      <c r="M908" s="11">
        <v>137017037</v>
      </c>
      <c r="N908" s="12"/>
      <c r="O908" s="22">
        <f t="shared" si="89"/>
        <v>70763.39405144943</v>
      </c>
      <c r="P908" s="25"/>
      <c r="Q908" s="15" t="s">
        <v>2046</v>
      </c>
      <c r="R908" s="9"/>
      <c r="S908" s="9"/>
      <c r="T908" s="32"/>
      <c r="U908" s="9"/>
      <c r="V908" s="141"/>
    </row>
    <row r="909" spans="1:22" ht="12.75">
      <c r="A909" s="9" t="s">
        <v>85</v>
      </c>
      <c r="B909" s="9" t="s">
        <v>597</v>
      </c>
      <c r="C909" s="27">
        <v>10103</v>
      </c>
      <c r="D909" s="9" t="s">
        <v>1405</v>
      </c>
      <c r="E909" s="9" t="s">
        <v>405</v>
      </c>
      <c r="F909" s="9" t="s">
        <v>93</v>
      </c>
      <c r="G909" s="9" t="s">
        <v>402</v>
      </c>
      <c r="H909" s="30"/>
      <c r="I909" s="10">
        <v>32323</v>
      </c>
      <c r="J909" s="14">
        <v>3496</v>
      </c>
      <c r="K909" s="13"/>
      <c r="L909" s="9"/>
      <c r="M909" s="11">
        <v>189082421</v>
      </c>
      <c r="N909" s="12"/>
      <c r="O909" s="22">
        <f t="shared" si="89"/>
        <v>97652.9208219928</v>
      </c>
      <c r="P909" s="25"/>
      <c r="Q909" s="15" t="s">
        <v>2046</v>
      </c>
      <c r="R909" s="9"/>
      <c r="S909" s="9"/>
      <c r="T909" s="32"/>
      <c r="U909" s="9"/>
      <c r="V909" s="141"/>
    </row>
    <row r="910" spans="1:22" ht="12.75">
      <c r="A910" s="9" t="s">
        <v>85</v>
      </c>
      <c r="B910" s="9" t="s">
        <v>2377</v>
      </c>
      <c r="C910" s="27">
        <v>19530</v>
      </c>
      <c r="D910" s="9" t="s">
        <v>1405</v>
      </c>
      <c r="E910" s="9" t="s">
        <v>224</v>
      </c>
      <c r="F910" s="9" t="s">
        <v>106</v>
      </c>
      <c r="G910" s="9"/>
      <c r="H910" s="30"/>
      <c r="I910" s="10">
        <v>32323</v>
      </c>
      <c r="J910" s="14">
        <v>3492</v>
      </c>
      <c r="K910" s="13"/>
      <c r="L910" s="9"/>
      <c r="M910" s="11">
        <v>244890717</v>
      </c>
      <c r="N910" s="12"/>
      <c r="O910" s="22">
        <f t="shared" si="89"/>
        <v>126475.500317621</v>
      </c>
      <c r="P910" s="35"/>
      <c r="Q910" s="15" t="s">
        <v>2048</v>
      </c>
      <c r="R910" s="9"/>
      <c r="S910" s="9"/>
      <c r="T910" s="32"/>
      <c r="U910" s="9"/>
      <c r="V910" s="141"/>
    </row>
    <row r="911" spans="1:22" ht="12.75">
      <c r="A911" s="9" t="s">
        <v>85</v>
      </c>
      <c r="B911" s="9" t="s">
        <v>372</v>
      </c>
      <c r="C911" s="27">
        <v>15940</v>
      </c>
      <c r="D911" s="9" t="s">
        <v>1405</v>
      </c>
      <c r="E911" s="9" t="s">
        <v>2383</v>
      </c>
      <c r="F911" s="9" t="s">
        <v>373</v>
      </c>
      <c r="G911" s="9"/>
      <c r="H911" s="30"/>
      <c r="I911" s="10">
        <v>32324</v>
      </c>
      <c r="J911" s="9">
        <v>3556</v>
      </c>
      <c r="K911" s="9"/>
      <c r="L911" s="9"/>
      <c r="M911" s="11">
        <v>78349500</v>
      </c>
      <c r="N911" s="12"/>
      <c r="O911" s="22">
        <v>40464.14</v>
      </c>
      <c r="P911" s="324">
        <f t="shared" si="90"/>
        <v>0</v>
      </c>
      <c r="Q911" s="15" t="s">
        <v>910</v>
      </c>
      <c r="R911" s="9"/>
      <c r="S911" s="9"/>
      <c r="T911" s="32"/>
      <c r="U911" s="9"/>
      <c r="V911" s="141"/>
    </row>
    <row r="912" spans="1:22" ht="12.75">
      <c r="A912" s="9" t="s">
        <v>85</v>
      </c>
      <c r="B912" s="9" t="s">
        <v>385</v>
      </c>
      <c r="C912" s="27">
        <v>17169</v>
      </c>
      <c r="D912" s="9" t="s">
        <v>1405</v>
      </c>
      <c r="E912" s="9" t="s">
        <v>379</v>
      </c>
      <c r="F912" s="9" t="s">
        <v>379</v>
      </c>
      <c r="G912" s="9"/>
      <c r="H912" s="30"/>
      <c r="I912" s="10">
        <v>32324</v>
      </c>
      <c r="J912" s="9">
        <v>3568</v>
      </c>
      <c r="K912" s="9"/>
      <c r="L912" s="9"/>
      <c r="M912" s="11">
        <v>96957585</v>
      </c>
      <c r="N912" s="12"/>
      <c r="O912" s="22">
        <v>50074.41</v>
      </c>
      <c r="P912" s="326">
        <f t="shared" si="90"/>
        <v>0</v>
      </c>
      <c r="Q912" s="15" t="s">
        <v>2046</v>
      </c>
      <c r="R912" s="9"/>
      <c r="S912" s="9"/>
      <c r="T912" s="32"/>
      <c r="U912" s="9"/>
      <c r="V912" s="141"/>
    </row>
    <row r="913" spans="1:22" ht="12.75">
      <c r="A913" s="9" t="s">
        <v>85</v>
      </c>
      <c r="B913" s="9" t="s">
        <v>387</v>
      </c>
      <c r="C913" s="27">
        <v>24262</v>
      </c>
      <c r="D913" s="9" t="s">
        <v>1405</v>
      </c>
      <c r="E913" s="9" t="s">
        <v>393</v>
      </c>
      <c r="F913" s="9" t="s">
        <v>379</v>
      </c>
      <c r="G913" s="9"/>
      <c r="H913" s="30"/>
      <c r="I913" s="10">
        <v>32324</v>
      </c>
      <c r="J913" s="9">
        <v>3570</v>
      </c>
      <c r="K913" s="9"/>
      <c r="L913" s="9"/>
      <c r="M913" s="11">
        <v>166149578</v>
      </c>
      <c r="N913" s="12"/>
      <c r="O913" s="22">
        <v>85809.1</v>
      </c>
      <c r="P913" s="326">
        <f t="shared" si="90"/>
        <v>0</v>
      </c>
      <c r="Q913" s="15" t="s">
        <v>2046</v>
      </c>
      <c r="R913" s="9"/>
      <c r="S913" s="9"/>
      <c r="T913" s="32"/>
      <c r="U913" s="9"/>
      <c r="V913" s="141"/>
    </row>
    <row r="914" spans="1:22" ht="12.75">
      <c r="A914" s="9" t="s">
        <v>85</v>
      </c>
      <c r="B914" s="9" t="s">
        <v>380</v>
      </c>
      <c r="C914" s="27">
        <v>8586</v>
      </c>
      <c r="D914" s="9" t="s">
        <v>1405</v>
      </c>
      <c r="E914" s="9" t="s">
        <v>2173</v>
      </c>
      <c r="F914" s="9" t="s">
        <v>381</v>
      </c>
      <c r="G914" s="9" t="s">
        <v>1524</v>
      </c>
      <c r="H914" s="30"/>
      <c r="I914" s="9"/>
      <c r="J914" s="9"/>
      <c r="K914" s="9"/>
      <c r="L914" s="9"/>
      <c r="M914" s="11">
        <v>174369900</v>
      </c>
      <c r="N914" s="12"/>
      <c r="O914" s="22">
        <v>90054.54</v>
      </c>
      <c r="P914" s="326">
        <f t="shared" si="90"/>
        <v>0</v>
      </c>
      <c r="Q914" s="15" t="s">
        <v>2046</v>
      </c>
      <c r="R914" s="9"/>
      <c r="S914" s="9"/>
      <c r="T914" s="32"/>
      <c r="U914" s="9"/>
      <c r="V914" s="141"/>
    </row>
    <row r="915" spans="1:22" ht="12.75">
      <c r="A915" s="9" t="s">
        <v>85</v>
      </c>
      <c r="B915" s="9" t="s">
        <v>2250</v>
      </c>
      <c r="C915" s="27">
        <v>14850</v>
      </c>
      <c r="D915" s="9" t="s">
        <v>1405</v>
      </c>
      <c r="E915" s="9" t="s">
        <v>822</v>
      </c>
      <c r="F915" s="9" t="s">
        <v>813</v>
      </c>
      <c r="G915" s="9"/>
      <c r="H915" s="30"/>
      <c r="I915" s="10">
        <v>31394</v>
      </c>
      <c r="J915" s="9">
        <v>7389</v>
      </c>
      <c r="K915" s="9"/>
      <c r="L915" s="9"/>
      <c r="M915" s="11">
        <v>138736000</v>
      </c>
      <c r="N915" s="12"/>
      <c r="O915" s="22">
        <f aca="true" t="shared" si="91" ref="O915:O937">M915/1936.27</f>
        <v>71651.164352079</v>
      </c>
      <c r="P915" s="324">
        <f aca="true" t="shared" si="92" ref="P915:P929">N915/1936.27</f>
        <v>0</v>
      </c>
      <c r="Q915" s="15" t="s">
        <v>2041</v>
      </c>
      <c r="R915" s="9"/>
      <c r="S915" s="9"/>
      <c r="T915" s="32"/>
      <c r="U915" s="9"/>
      <c r="V915" s="141"/>
    </row>
    <row r="916" spans="1:22" ht="12.75">
      <c r="A916" s="9" t="s">
        <v>85</v>
      </c>
      <c r="B916" s="9" t="s">
        <v>821</v>
      </c>
      <c r="C916" s="27">
        <v>13446</v>
      </c>
      <c r="D916" s="9" t="s">
        <v>1405</v>
      </c>
      <c r="E916" s="9" t="s">
        <v>404</v>
      </c>
      <c r="F916" s="9" t="s">
        <v>813</v>
      </c>
      <c r="G916" s="9"/>
      <c r="H916" s="30"/>
      <c r="I916" s="10">
        <v>31394</v>
      </c>
      <c r="J916" s="9">
        <v>7389</v>
      </c>
      <c r="K916" s="9"/>
      <c r="L916" s="9"/>
      <c r="M916" s="12"/>
      <c r="N916" s="12"/>
      <c r="O916" s="22">
        <f t="shared" si="91"/>
        <v>0</v>
      </c>
      <c r="P916" s="324">
        <f t="shared" si="92"/>
        <v>0</v>
      </c>
      <c r="Q916" s="15" t="s">
        <v>2373</v>
      </c>
      <c r="R916" s="9"/>
      <c r="S916" s="9"/>
      <c r="T916" s="32"/>
      <c r="U916" s="9"/>
      <c r="V916" s="141"/>
    </row>
    <row r="917" spans="1:22" ht="12.75">
      <c r="A917" s="9" t="s">
        <v>85</v>
      </c>
      <c r="B917" s="9" t="s">
        <v>228</v>
      </c>
      <c r="C917" s="27">
        <v>39331</v>
      </c>
      <c r="D917" s="9" t="s">
        <v>1405</v>
      </c>
      <c r="E917" s="9" t="s">
        <v>406</v>
      </c>
      <c r="F917" s="9" t="s">
        <v>227</v>
      </c>
      <c r="G917" s="9"/>
      <c r="H917" s="30"/>
      <c r="I917" s="10">
        <v>31496</v>
      </c>
      <c r="J917" s="9">
        <v>1116</v>
      </c>
      <c r="K917" s="9"/>
      <c r="L917" s="9"/>
      <c r="M917" s="11">
        <v>39860303</v>
      </c>
      <c r="N917" s="11"/>
      <c r="O917" s="22">
        <f aca="true" t="shared" si="93" ref="O917:O957">M917/1936.27</f>
        <v>20586.128484147357</v>
      </c>
      <c r="P917" s="325">
        <f t="shared" si="92"/>
        <v>0</v>
      </c>
      <c r="Q917" s="15" t="s">
        <v>1506</v>
      </c>
      <c r="R917" s="9"/>
      <c r="S917" s="9"/>
      <c r="T917" s="32"/>
      <c r="U917" s="9"/>
      <c r="V917" s="141"/>
    </row>
    <row r="918" spans="1:22" ht="12.75">
      <c r="A918" s="9" t="s">
        <v>85</v>
      </c>
      <c r="B918" s="9" t="s">
        <v>1249</v>
      </c>
      <c r="C918" s="27">
        <v>13123</v>
      </c>
      <c r="D918" s="9" t="s">
        <v>1405</v>
      </c>
      <c r="E918" s="9" t="s">
        <v>1250</v>
      </c>
      <c r="F918" s="9" t="s">
        <v>227</v>
      </c>
      <c r="G918" s="9"/>
      <c r="H918" s="30"/>
      <c r="I918" s="10">
        <v>31496</v>
      </c>
      <c r="J918" s="9">
        <v>1119</v>
      </c>
      <c r="K918" s="9"/>
      <c r="L918" s="9"/>
      <c r="M918" s="11">
        <v>34315363</v>
      </c>
      <c r="N918" s="11"/>
      <c r="O918" s="22">
        <f t="shared" si="93"/>
        <v>17722.4059661101</v>
      </c>
      <c r="P918" s="325">
        <f t="shared" si="92"/>
        <v>0</v>
      </c>
      <c r="Q918" s="15" t="s">
        <v>2041</v>
      </c>
      <c r="R918" s="9"/>
      <c r="S918" s="9"/>
      <c r="T918" s="32"/>
      <c r="U918" s="9"/>
      <c r="V918" s="141"/>
    </row>
    <row r="919" spans="1:22" ht="12.75">
      <c r="A919" s="9" t="s">
        <v>85</v>
      </c>
      <c r="B919" s="9" t="s">
        <v>1251</v>
      </c>
      <c r="C919" s="27">
        <v>46409</v>
      </c>
      <c r="D919" s="9" t="s">
        <v>1405</v>
      </c>
      <c r="E919" s="9" t="s">
        <v>1252</v>
      </c>
      <c r="F919" s="9" t="s">
        <v>227</v>
      </c>
      <c r="G919" s="9"/>
      <c r="H919" s="30"/>
      <c r="I919" s="10">
        <v>31496</v>
      </c>
      <c r="J919" s="9">
        <v>1120</v>
      </c>
      <c r="K919" s="9"/>
      <c r="L919" s="9"/>
      <c r="M919" s="11">
        <v>34315363</v>
      </c>
      <c r="N919" s="11"/>
      <c r="O919" s="22">
        <f t="shared" si="93"/>
        <v>17722.4059661101</v>
      </c>
      <c r="P919" s="325">
        <f t="shared" si="92"/>
        <v>0</v>
      </c>
      <c r="Q919" s="15" t="s">
        <v>2373</v>
      </c>
      <c r="R919" s="9"/>
      <c r="S919" s="9"/>
      <c r="T919" s="32"/>
      <c r="U919" s="9"/>
      <c r="V919" s="141"/>
    </row>
    <row r="920" spans="1:22" ht="12.75">
      <c r="A920" s="9" t="s">
        <v>85</v>
      </c>
      <c r="B920" s="9" t="s">
        <v>2040</v>
      </c>
      <c r="C920" s="27"/>
      <c r="D920" s="9" t="s">
        <v>1405</v>
      </c>
      <c r="E920" s="9" t="s">
        <v>1946</v>
      </c>
      <c r="F920" s="9" t="s">
        <v>1514</v>
      </c>
      <c r="G920" s="9" t="s">
        <v>1515</v>
      </c>
      <c r="H920" s="30"/>
      <c r="I920" s="10">
        <v>31500</v>
      </c>
      <c r="J920" s="9">
        <v>1694</v>
      </c>
      <c r="K920" s="9"/>
      <c r="L920" s="9"/>
      <c r="M920" s="11">
        <v>43978000</v>
      </c>
      <c r="N920" s="12"/>
      <c r="O920" s="22">
        <v>22712.74</v>
      </c>
      <c r="P920" s="324">
        <f t="shared" si="92"/>
        <v>0</v>
      </c>
      <c r="Q920" s="15" t="s">
        <v>2041</v>
      </c>
      <c r="R920" s="9"/>
      <c r="S920" s="9"/>
      <c r="T920" s="32"/>
      <c r="U920" s="9"/>
      <c r="V920" s="141"/>
    </row>
    <row r="921" spans="1:22" ht="12.75">
      <c r="A921" s="9" t="s">
        <v>85</v>
      </c>
      <c r="B921" s="9" t="s">
        <v>1256</v>
      </c>
      <c r="C921" s="27">
        <v>13191</v>
      </c>
      <c r="D921" s="9" t="s">
        <v>1405</v>
      </c>
      <c r="E921" s="9" t="s">
        <v>1502</v>
      </c>
      <c r="F921" s="9" t="s">
        <v>551</v>
      </c>
      <c r="G921" s="9"/>
      <c r="H921" s="30"/>
      <c r="I921" s="10">
        <v>31500</v>
      </c>
      <c r="J921" s="9">
        <v>1681</v>
      </c>
      <c r="K921" s="9"/>
      <c r="L921" s="9"/>
      <c r="M921" s="11"/>
      <c r="N921" s="11"/>
      <c r="O921" s="22">
        <f t="shared" si="91"/>
        <v>0</v>
      </c>
      <c r="P921" s="325">
        <f t="shared" si="92"/>
        <v>0</v>
      </c>
      <c r="Q921" s="15" t="s">
        <v>2373</v>
      </c>
      <c r="R921" s="9"/>
      <c r="S921" s="9"/>
      <c r="T921" s="32"/>
      <c r="U921" s="9"/>
      <c r="V921" s="141"/>
    </row>
    <row r="922" spans="1:22" ht="12.75">
      <c r="A922" s="9" t="s">
        <v>85</v>
      </c>
      <c r="B922" s="9" t="s">
        <v>1256</v>
      </c>
      <c r="C922" s="27">
        <v>45822</v>
      </c>
      <c r="D922" s="9" t="s">
        <v>1405</v>
      </c>
      <c r="E922" s="9" t="s">
        <v>509</v>
      </c>
      <c r="F922" s="9" t="s">
        <v>1517</v>
      </c>
      <c r="G922" s="9"/>
      <c r="H922" s="30"/>
      <c r="I922" s="10">
        <v>31500</v>
      </c>
      <c r="J922" s="9">
        <v>1687</v>
      </c>
      <c r="K922" s="9"/>
      <c r="L922" s="9"/>
      <c r="M922" s="11">
        <v>178296276</v>
      </c>
      <c r="N922" s="11"/>
      <c r="O922" s="22">
        <f t="shared" si="91"/>
        <v>92082.34182216323</v>
      </c>
      <c r="P922" s="325">
        <f t="shared" si="92"/>
        <v>0</v>
      </c>
      <c r="Q922" s="15" t="s">
        <v>2041</v>
      </c>
      <c r="R922" s="9"/>
      <c r="S922" s="9"/>
      <c r="T922" s="32"/>
      <c r="U922" s="9"/>
      <c r="V922" s="141"/>
    </row>
    <row r="923" spans="1:22" ht="12.75">
      <c r="A923" s="9" t="s">
        <v>85</v>
      </c>
      <c r="B923" s="9" t="s">
        <v>1077</v>
      </c>
      <c r="C923" s="27">
        <v>17040</v>
      </c>
      <c r="D923" s="9" t="s">
        <v>1405</v>
      </c>
      <c r="E923" s="9" t="s">
        <v>1078</v>
      </c>
      <c r="F923" s="9" t="s">
        <v>1517</v>
      </c>
      <c r="G923" s="9"/>
      <c r="H923" s="30"/>
      <c r="I923" s="10">
        <v>31500</v>
      </c>
      <c r="J923" s="9">
        <v>1689</v>
      </c>
      <c r="K923" s="9"/>
      <c r="L923" s="9"/>
      <c r="M923" s="11">
        <v>205843833</v>
      </c>
      <c r="N923" s="11"/>
      <c r="O923" s="22">
        <f t="shared" si="93"/>
        <v>106309.46768787412</v>
      </c>
      <c r="P923" s="325">
        <f t="shared" si="92"/>
        <v>0</v>
      </c>
      <c r="Q923" s="15" t="s">
        <v>2373</v>
      </c>
      <c r="R923" s="9"/>
      <c r="S923" s="9"/>
      <c r="T923" s="32"/>
      <c r="U923" s="9"/>
      <c r="V923" s="141"/>
    </row>
    <row r="924" spans="1:22" ht="12.75">
      <c r="A924" s="9" t="s">
        <v>85</v>
      </c>
      <c r="B924" s="9" t="s">
        <v>350</v>
      </c>
      <c r="C924" s="27">
        <v>6553</v>
      </c>
      <c r="D924" s="9" t="s">
        <v>1405</v>
      </c>
      <c r="E924" s="9" t="s">
        <v>1082</v>
      </c>
      <c r="F924" s="9" t="s">
        <v>1083</v>
      </c>
      <c r="G924" s="9"/>
      <c r="H924" s="30"/>
      <c r="I924" s="10">
        <v>31615</v>
      </c>
      <c r="J924" s="9">
        <v>3810</v>
      </c>
      <c r="K924" s="9"/>
      <c r="L924" s="9"/>
      <c r="M924" s="11">
        <v>13688766</v>
      </c>
      <c r="N924" s="11"/>
      <c r="O924" s="22">
        <f t="shared" si="91"/>
        <v>7069.657640721593</v>
      </c>
      <c r="P924" s="325">
        <f t="shared" si="92"/>
        <v>0</v>
      </c>
      <c r="Q924" s="15" t="s">
        <v>2373</v>
      </c>
      <c r="R924" s="9"/>
      <c r="S924" s="9"/>
      <c r="T924" s="32"/>
      <c r="U924" s="9"/>
      <c r="V924" s="141"/>
    </row>
    <row r="925" spans="1:22" ht="12.75">
      <c r="A925" s="9" t="s">
        <v>85</v>
      </c>
      <c r="B925" s="9" t="s">
        <v>1084</v>
      </c>
      <c r="C925" s="27">
        <v>10012</v>
      </c>
      <c r="D925" s="9" t="s">
        <v>1405</v>
      </c>
      <c r="E925" s="9" t="s">
        <v>1085</v>
      </c>
      <c r="F925" s="9" t="s">
        <v>1086</v>
      </c>
      <c r="G925" s="9"/>
      <c r="H925" s="30"/>
      <c r="I925" s="10">
        <v>31651</v>
      </c>
      <c r="J925" s="9">
        <v>4415</v>
      </c>
      <c r="K925" s="9"/>
      <c r="L925" s="9"/>
      <c r="M925" s="11">
        <v>24221392</v>
      </c>
      <c r="N925" s="11"/>
      <c r="O925" s="22">
        <f t="shared" si="91"/>
        <v>12509.305003950896</v>
      </c>
      <c r="P925" s="325">
        <f t="shared" si="92"/>
        <v>0</v>
      </c>
      <c r="Q925" s="15" t="s">
        <v>2373</v>
      </c>
      <c r="R925" s="9"/>
      <c r="S925" s="9"/>
      <c r="T925" s="32"/>
      <c r="U925" s="9"/>
      <c r="V925" s="141"/>
    </row>
    <row r="926" spans="1:22" ht="12.75">
      <c r="A926" s="9" t="s">
        <v>85</v>
      </c>
      <c r="B926" s="9" t="s">
        <v>2140</v>
      </c>
      <c r="C926" s="27"/>
      <c r="D926" s="9" t="s">
        <v>1405</v>
      </c>
      <c r="E926" s="9" t="s">
        <v>508</v>
      </c>
      <c r="F926" s="9" t="s">
        <v>1087</v>
      </c>
      <c r="G926" s="9"/>
      <c r="H926" s="30"/>
      <c r="I926" s="10">
        <v>31720</v>
      </c>
      <c r="J926" s="9">
        <v>5865</v>
      </c>
      <c r="K926" s="9"/>
      <c r="L926" s="9"/>
      <c r="M926" s="11">
        <v>69866527</v>
      </c>
      <c r="N926" s="11"/>
      <c r="O926" s="22">
        <f t="shared" si="93"/>
        <v>36083.04988457188</v>
      </c>
      <c r="P926" s="325">
        <f t="shared" si="92"/>
        <v>0</v>
      </c>
      <c r="Q926" s="15" t="s">
        <v>2041</v>
      </c>
      <c r="R926" s="9"/>
      <c r="S926" s="9"/>
      <c r="T926" s="32"/>
      <c r="U926" s="9"/>
      <c r="V926" s="141"/>
    </row>
    <row r="927" spans="1:22" ht="12.75">
      <c r="A927" s="9" t="s">
        <v>85</v>
      </c>
      <c r="B927" s="9" t="s">
        <v>396</v>
      </c>
      <c r="C927" s="27">
        <v>19021</v>
      </c>
      <c r="D927" s="9" t="s">
        <v>1405</v>
      </c>
      <c r="E927" s="9" t="s">
        <v>397</v>
      </c>
      <c r="F927" s="9" t="s">
        <v>386</v>
      </c>
      <c r="G927" s="9"/>
      <c r="H927" s="30"/>
      <c r="I927" s="10">
        <v>31763</v>
      </c>
      <c r="J927" s="9">
        <v>6627</v>
      </c>
      <c r="K927" s="9"/>
      <c r="L927" s="9"/>
      <c r="M927" s="11">
        <v>67764371</v>
      </c>
      <c r="N927" s="11"/>
      <c r="O927" s="22">
        <f t="shared" si="93"/>
        <v>34997.37691540953</v>
      </c>
      <c r="P927" s="325">
        <f t="shared" si="92"/>
        <v>0</v>
      </c>
      <c r="Q927" s="15" t="s">
        <v>2373</v>
      </c>
      <c r="R927" s="9"/>
      <c r="S927" s="9"/>
      <c r="T927" s="32"/>
      <c r="U927" s="9"/>
      <c r="V927" s="141"/>
    </row>
    <row r="928" spans="1:22" ht="12.75">
      <c r="A928" s="9" t="s">
        <v>85</v>
      </c>
      <c r="B928" s="9" t="s">
        <v>2374</v>
      </c>
      <c r="C928" s="27">
        <v>11174</v>
      </c>
      <c r="D928" s="9" t="s">
        <v>1405</v>
      </c>
      <c r="E928" s="9" t="s">
        <v>2375</v>
      </c>
      <c r="F928" s="9" t="s">
        <v>551</v>
      </c>
      <c r="G928" s="9"/>
      <c r="H928" s="30"/>
      <c r="I928" s="10">
        <v>31770</v>
      </c>
      <c r="J928" s="9">
        <v>6763</v>
      </c>
      <c r="K928" s="9"/>
      <c r="L928" s="9"/>
      <c r="M928" s="11">
        <v>73030000</v>
      </c>
      <c r="N928" s="11"/>
      <c r="O928" s="22">
        <f t="shared" si="93"/>
        <v>37716.8473405052</v>
      </c>
      <c r="P928" s="325">
        <f t="shared" si="92"/>
        <v>0</v>
      </c>
      <c r="Q928" s="15" t="s">
        <v>2373</v>
      </c>
      <c r="R928" s="9"/>
      <c r="S928" s="9"/>
      <c r="T928" s="32"/>
      <c r="U928" s="9"/>
      <c r="V928" s="141"/>
    </row>
    <row r="929" spans="1:22" ht="12.75">
      <c r="A929" s="9" t="s">
        <v>85</v>
      </c>
      <c r="B929" s="9" t="s">
        <v>2406</v>
      </c>
      <c r="C929" s="27">
        <v>47159</v>
      </c>
      <c r="D929" s="9" t="s">
        <v>2407</v>
      </c>
      <c r="E929" s="9" t="s">
        <v>145</v>
      </c>
      <c r="F929" s="9" t="s">
        <v>2408</v>
      </c>
      <c r="G929" s="9"/>
      <c r="H929" s="30"/>
      <c r="I929" s="10">
        <v>31983</v>
      </c>
      <c r="J929" s="9">
        <v>4081</v>
      </c>
      <c r="K929" s="9"/>
      <c r="L929" s="9"/>
      <c r="M929" s="11">
        <v>50727512</v>
      </c>
      <c r="N929" s="12"/>
      <c r="O929" s="22">
        <f>M929/1936.27</f>
        <v>26198.573546044714</v>
      </c>
      <c r="P929" s="324">
        <f t="shared" si="92"/>
        <v>0</v>
      </c>
      <c r="Q929" s="15" t="s">
        <v>2045</v>
      </c>
      <c r="R929" s="9"/>
      <c r="S929" s="9"/>
      <c r="T929" s="32"/>
      <c r="U929" s="9"/>
      <c r="V929" s="141"/>
    </row>
    <row r="930" spans="1:22" ht="12.75">
      <c r="A930" s="9" t="s">
        <v>85</v>
      </c>
      <c r="B930" s="9" t="s">
        <v>657</v>
      </c>
      <c r="C930" s="27">
        <v>17944</v>
      </c>
      <c r="D930" s="9" t="s">
        <v>501</v>
      </c>
      <c r="E930" s="9" t="s">
        <v>1713</v>
      </c>
      <c r="F930" s="9" t="s">
        <v>97</v>
      </c>
      <c r="G930" s="9"/>
      <c r="H930" s="30"/>
      <c r="I930" s="10">
        <v>32030</v>
      </c>
      <c r="J930" s="14">
        <v>5017</v>
      </c>
      <c r="K930" s="13"/>
      <c r="L930" s="9"/>
      <c r="M930" s="11">
        <v>61992981</v>
      </c>
      <c r="N930" s="12"/>
      <c r="O930" s="22">
        <f t="shared" si="91"/>
        <v>32016.702732573453</v>
      </c>
      <c r="P930" s="25"/>
      <c r="Q930" s="15" t="s">
        <v>2041</v>
      </c>
      <c r="R930" s="9"/>
      <c r="S930" s="9"/>
      <c r="T930" s="32"/>
      <c r="U930" s="9"/>
      <c r="V930" s="141"/>
    </row>
    <row r="931" spans="1:22" ht="12.75">
      <c r="A931" s="9" t="s">
        <v>85</v>
      </c>
      <c r="B931" s="9" t="s">
        <v>2376</v>
      </c>
      <c r="C931" s="27">
        <v>10750</v>
      </c>
      <c r="D931" s="9" t="s">
        <v>1079</v>
      </c>
      <c r="E931" s="9" t="s">
        <v>1080</v>
      </c>
      <c r="F931" s="9" t="s">
        <v>366</v>
      </c>
      <c r="G931" s="9"/>
      <c r="H931" s="30"/>
      <c r="I931" s="10">
        <v>32071</v>
      </c>
      <c r="J931" s="9">
        <v>5453</v>
      </c>
      <c r="K931" s="9"/>
      <c r="L931" s="9"/>
      <c r="M931" s="11">
        <v>442947570</v>
      </c>
      <c r="N931" s="11"/>
      <c r="O931" s="22">
        <f t="shared" si="93"/>
        <v>228763.32846142325</v>
      </c>
      <c r="P931" s="325">
        <f>N931/1936.27</f>
        <v>0</v>
      </c>
      <c r="Q931" s="15" t="s">
        <v>2373</v>
      </c>
      <c r="R931" s="9"/>
      <c r="S931" s="9"/>
      <c r="T931" s="32"/>
      <c r="U931" s="9"/>
      <c r="V931" s="141"/>
    </row>
    <row r="932" spans="1:22" ht="12.75">
      <c r="A932" s="9" t="s">
        <v>85</v>
      </c>
      <c r="B932" s="9" t="s">
        <v>2137</v>
      </c>
      <c r="C932" s="27">
        <v>43834</v>
      </c>
      <c r="D932" s="9" t="s">
        <v>1405</v>
      </c>
      <c r="E932" s="9" t="s">
        <v>814</v>
      </c>
      <c r="F932" s="9" t="s">
        <v>815</v>
      </c>
      <c r="G932" s="9"/>
      <c r="H932" s="30"/>
      <c r="I932" s="10">
        <v>32087</v>
      </c>
      <c r="J932" s="9">
        <v>6014</v>
      </c>
      <c r="K932" s="9"/>
      <c r="L932" s="9"/>
      <c r="M932" s="11">
        <v>54653950</v>
      </c>
      <c r="N932" s="12"/>
      <c r="O932" s="22">
        <f t="shared" si="91"/>
        <v>28226.40953999184</v>
      </c>
      <c r="P932" s="324">
        <f>N932/1936.27</f>
        <v>0</v>
      </c>
      <c r="Q932" s="15" t="s">
        <v>2041</v>
      </c>
      <c r="R932" s="9"/>
      <c r="S932" s="9"/>
      <c r="T932" s="32"/>
      <c r="U932" s="9"/>
      <c r="V932" s="141"/>
    </row>
    <row r="933" spans="1:22" ht="12.75">
      <c r="A933" s="9" t="s">
        <v>85</v>
      </c>
      <c r="B933" s="9" t="s">
        <v>2396</v>
      </c>
      <c r="C933" s="27">
        <v>18954</v>
      </c>
      <c r="D933" s="9" t="s">
        <v>1405</v>
      </c>
      <c r="E933" s="9" t="s">
        <v>811</v>
      </c>
      <c r="F933" s="9" t="s">
        <v>2398</v>
      </c>
      <c r="G933" s="9"/>
      <c r="H933" s="30"/>
      <c r="I933" s="10">
        <v>32094</v>
      </c>
      <c r="J933" s="9">
        <v>6128</v>
      </c>
      <c r="K933" s="9"/>
      <c r="L933" s="9"/>
      <c r="M933" s="11">
        <v>31391514</v>
      </c>
      <c r="N933" s="12"/>
      <c r="O933" s="22">
        <f t="shared" si="91"/>
        <v>16212.363978164203</v>
      </c>
      <c r="P933" s="324">
        <f>N933/1936.27</f>
        <v>0</v>
      </c>
      <c r="Q933" s="15" t="s">
        <v>2373</v>
      </c>
      <c r="R933" s="9"/>
      <c r="S933" s="9"/>
      <c r="T933" s="32"/>
      <c r="U933" s="9"/>
      <c r="V933" s="141"/>
    </row>
    <row r="934" spans="1:22" ht="12.75">
      <c r="A934" s="9" t="s">
        <v>85</v>
      </c>
      <c r="B934" s="9" t="s">
        <v>658</v>
      </c>
      <c r="C934" s="27"/>
      <c r="D934" s="9" t="s">
        <v>1405</v>
      </c>
      <c r="E934" s="9" t="s">
        <v>1714</v>
      </c>
      <c r="F934" s="9" t="s">
        <v>98</v>
      </c>
      <c r="G934" s="9"/>
      <c r="H934" s="30"/>
      <c r="I934" s="10">
        <v>32158</v>
      </c>
      <c r="J934" s="14">
        <v>221</v>
      </c>
      <c r="K934" s="13"/>
      <c r="L934" s="9"/>
      <c r="M934" s="11">
        <v>54009446</v>
      </c>
      <c r="N934" s="12"/>
      <c r="O934" s="22">
        <f t="shared" si="91"/>
        <v>27893.55100270107</v>
      </c>
      <c r="P934" s="25"/>
      <c r="Q934" s="15" t="s">
        <v>2041</v>
      </c>
      <c r="R934" s="9"/>
      <c r="S934" s="9"/>
      <c r="T934" s="32"/>
      <c r="U934" s="9"/>
      <c r="V934" s="141"/>
    </row>
    <row r="935" spans="1:22" ht="12.75">
      <c r="A935" s="9" t="s">
        <v>85</v>
      </c>
      <c r="B935" s="9" t="s">
        <v>390</v>
      </c>
      <c r="C935" s="27">
        <v>14297</v>
      </c>
      <c r="D935" s="9" t="s">
        <v>1405</v>
      </c>
      <c r="E935" s="9" t="s">
        <v>549</v>
      </c>
      <c r="F935" s="9" t="s">
        <v>391</v>
      </c>
      <c r="G935" s="9"/>
      <c r="H935" s="30"/>
      <c r="I935" s="10">
        <v>32165</v>
      </c>
      <c r="J935" s="9">
        <v>360</v>
      </c>
      <c r="K935" s="9"/>
      <c r="L935" s="9"/>
      <c r="M935" s="11">
        <v>62371285</v>
      </c>
      <c r="N935" s="12"/>
      <c r="O935" s="22">
        <v>32212.08</v>
      </c>
      <c r="P935" s="324">
        <f>N935/1936.27</f>
        <v>0</v>
      </c>
      <c r="Q935" s="15" t="s">
        <v>2373</v>
      </c>
      <c r="R935" s="9"/>
      <c r="S935" s="9"/>
      <c r="T935" s="32"/>
      <c r="U935" s="9"/>
      <c r="V935" s="141"/>
    </row>
    <row r="936" spans="1:22" ht="12.75">
      <c r="A936" s="9" t="s">
        <v>85</v>
      </c>
      <c r="B936" s="9" t="s">
        <v>659</v>
      </c>
      <c r="C936" s="27">
        <v>13514</v>
      </c>
      <c r="D936" s="9" t="s">
        <v>1405</v>
      </c>
      <c r="E936" s="9" t="s">
        <v>1457</v>
      </c>
      <c r="F936" s="9" t="s">
        <v>93</v>
      </c>
      <c r="G936" s="9"/>
      <c r="H936" s="30"/>
      <c r="I936" s="10">
        <v>32165</v>
      </c>
      <c r="J936" s="14">
        <v>357</v>
      </c>
      <c r="K936" s="13"/>
      <c r="L936" s="9"/>
      <c r="M936" s="11">
        <v>81270900</v>
      </c>
      <c r="N936" s="12"/>
      <c r="O936" s="22">
        <f t="shared" si="91"/>
        <v>41972.917000211746</v>
      </c>
      <c r="P936" s="25"/>
      <c r="Q936" s="15" t="s">
        <v>2041</v>
      </c>
      <c r="R936" s="9"/>
      <c r="S936" s="9"/>
      <c r="T936" s="32"/>
      <c r="U936" s="9"/>
      <c r="V936" s="141"/>
    </row>
    <row r="937" spans="1:22" ht="12.75">
      <c r="A937" s="9" t="s">
        <v>85</v>
      </c>
      <c r="B937" s="9" t="s">
        <v>1251</v>
      </c>
      <c r="C937" s="27">
        <v>9884</v>
      </c>
      <c r="D937" s="9" t="s">
        <v>1405</v>
      </c>
      <c r="E937" s="9" t="s">
        <v>1715</v>
      </c>
      <c r="F937" s="9" t="s">
        <v>99</v>
      </c>
      <c r="G937" s="9"/>
      <c r="H937" s="30"/>
      <c r="I937" s="10">
        <v>32167</v>
      </c>
      <c r="J937" s="14">
        <v>359</v>
      </c>
      <c r="K937" s="13"/>
      <c r="L937" s="9"/>
      <c r="M937" s="11">
        <v>75011461</v>
      </c>
      <c r="N937" s="12"/>
      <c r="O937" s="22">
        <f t="shared" si="91"/>
        <v>38740.186544231954</v>
      </c>
      <c r="P937" s="25"/>
      <c r="Q937" s="15" t="s">
        <v>2041</v>
      </c>
      <c r="R937" s="9"/>
      <c r="S937" s="9"/>
      <c r="T937" s="32"/>
      <c r="U937" s="9"/>
      <c r="V937" s="141"/>
    </row>
    <row r="938" spans="1:22" ht="12.75">
      <c r="A938" s="9" t="s">
        <v>85</v>
      </c>
      <c r="B938" s="9" t="s">
        <v>552</v>
      </c>
      <c r="C938" s="27">
        <v>16967</v>
      </c>
      <c r="D938" s="9" t="s">
        <v>1405</v>
      </c>
      <c r="E938" s="9" t="s">
        <v>553</v>
      </c>
      <c r="F938" s="9" t="s">
        <v>1517</v>
      </c>
      <c r="G938" s="9"/>
      <c r="H938" s="30"/>
      <c r="I938" s="10">
        <v>32189</v>
      </c>
      <c r="J938" s="9">
        <v>847</v>
      </c>
      <c r="K938" s="9"/>
      <c r="L938" s="9"/>
      <c r="M938" s="11">
        <v>28948045</v>
      </c>
      <c r="N938" s="12"/>
      <c r="O938" s="22">
        <v>14950.42</v>
      </c>
      <c r="P938" s="324">
        <f>N938/1936.27</f>
        <v>0</v>
      </c>
      <c r="Q938" s="15" t="s">
        <v>2373</v>
      </c>
      <c r="R938" s="9"/>
      <c r="S938" s="9"/>
      <c r="T938" s="32"/>
      <c r="U938" s="9"/>
      <c r="V938" s="141"/>
    </row>
    <row r="939" spans="1:22" ht="12.75">
      <c r="A939" s="9" t="s">
        <v>85</v>
      </c>
      <c r="B939" s="9" t="s">
        <v>660</v>
      </c>
      <c r="C939" s="27">
        <v>16572</v>
      </c>
      <c r="D939" s="9" t="s">
        <v>1405</v>
      </c>
      <c r="E939" s="9" t="s">
        <v>948</v>
      </c>
      <c r="F939" s="9" t="s">
        <v>86</v>
      </c>
      <c r="G939" s="9"/>
      <c r="H939" s="30"/>
      <c r="I939" s="10">
        <v>32189</v>
      </c>
      <c r="J939" s="14">
        <v>845</v>
      </c>
      <c r="K939" s="13"/>
      <c r="L939" s="9"/>
      <c r="M939" s="11">
        <v>20377080</v>
      </c>
      <c r="N939" s="12"/>
      <c r="O939" s="22">
        <f t="shared" si="93"/>
        <v>10523.883549298393</v>
      </c>
      <c r="P939" s="25"/>
      <c r="Q939" s="15" t="s">
        <v>2041</v>
      </c>
      <c r="R939" s="9"/>
      <c r="S939" s="9"/>
      <c r="T939" s="32"/>
      <c r="U939" s="9"/>
      <c r="V939" s="141"/>
    </row>
    <row r="940" spans="1:22" ht="12.75">
      <c r="A940" s="9" t="s">
        <v>85</v>
      </c>
      <c r="B940" s="9" t="s">
        <v>663</v>
      </c>
      <c r="C940" s="27">
        <v>13450</v>
      </c>
      <c r="D940" s="9" t="s">
        <v>1405</v>
      </c>
      <c r="E940" s="9" t="s">
        <v>247</v>
      </c>
      <c r="F940" s="9" t="s">
        <v>98</v>
      </c>
      <c r="G940" s="9"/>
      <c r="H940" s="30"/>
      <c r="I940" s="10">
        <v>32214</v>
      </c>
      <c r="J940" s="14">
        <v>1257</v>
      </c>
      <c r="K940" s="13"/>
      <c r="L940" s="9"/>
      <c r="M940" s="11">
        <v>109417100</v>
      </c>
      <c r="N940" s="12"/>
      <c r="O940" s="22">
        <f t="shared" si="93"/>
        <v>56509.21617336425</v>
      </c>
      <c r="P940" s="25"/>
      <c r="Q940" s="15" t="s">
        <v>2045</v>
      </c>
      <c r="R940" s="9"/>
      <c r="S940" s="9"/>
      <c r="T940" s="32"/>
      <c r="U940" s="9"/>
      <c r="V940" s="141"/>
    </row>
    <row r="941" spans="1:22" ht="12.75">
      <c r="A941" s="9" t="s">
        <v>85</v>
      </c>
      <c r="B941" s="9" t="s">
        <v>2409</v>
      </c>
      <c r="C941" s="27">
        <v>21210</v>
      </c>
      <c r="D941" s="9" t="s">
        <v>2498</v>
      </c>
      <c r="E941" s="9" t="s">
        <v>809</v>
      </c>
      <c r="F941" s="9" t="s">
        <v>810</v>
      </c>
      <c r="G941" s="9"/>
      <c r="H941" s="30"/>
      <c r="I941" s="10">
        <v>32312</v>
      </c>
      <c r="J941" s="9">
        <v>3301</v>
      </c>
      <c r="K941" s="9"/>
      <c r="L941" s="9"/>
      <c r="M941" s="11">
        <v>58717777</v>
      </c>
      <c r="N941" s="12"/>
      <c r="O941" s="22">
        <f t="shared" si="93"/>
        <v>30325.20103084797</v>
      </c>
      <c r="P941" s="324">
        <f>N941/1936.27</f>
        <v>0</v>
      </c>
      <c r="Q941" s="15" t="s">
        <v>2041</v>
      </c>
      <c r="R941" s="9"/>
      <c r="S941" s="9"/>
      <c r="T941" s="32"/>
      <c r="U941" s="9"/>
      <c r="V941" s="141"/>
    </row>
    <row r="942" spans="1:22" ht="12.75">
      <c r="A942" s="9" t="s">
        <v>85</v>
      </c>
      <c r="B942" s="9" t="s">
        <v>665</v>
      </c>
      <c r="C942" s="27">
        <v>10430</v>
      </c>
      <c r="D942" s="9" t="s">
        <v>503</v>
      </c>
      <c r="E942" s="9" t="s">
        <v>249</v>
      </c>
      <c r="F942" s="9" t="s">
        <v>94</v>
      </c>
      <c r="G942" s="9"/>
      <c r="H942" s="30"/>
      <c r="I942" s="10">
        <v>32315</v>
      </c>
      <c r="J942" s="14">
        <v>3336</v>
      </c>
      <c r="K942" s="13"/>
      <c r="L942" s="9"/>
      <c r="M942" s="11">
        <v>54197500</v>
      </c>
      <c r="N942" s="12"/>
      <c r="O942" s="22">
        <f t="shared" si="93"/>
        <v>27990.672788402444</v>
      </c>
      <c r="P942" s="25"/>
      <c r="Q942" s="15" t="s">
        <v>2041</v>
      </c>
      <c r="R942" s="9"/>
      <c r="S942" s="9"/>
      <c r="T942" s="32"/>
      <c r="U942" s="9"/>
      <c r="V942" s="141"/>
    </row>
    <row r="943" spans="1:22" ht="12.75">
      <c r="A943" s="9" t="s">
        <v>85</v>
      </c>
      <c r="B943" s="9" t="s">
        <v>1969</v>
      </c>
      <c r="C943" s="27">
        <v>11965</v>
      </c>
      <c r="D943" s="9" t="s">
        <v>1405</v>
      </c>
      <c r="E943" s="9" t="s">
        <v>621</v>
      </c>
      <c r="F943" s="9" t="s">
        <v>104</v>
      </c>
      <c r="G943" s="9"/>
      <c r="H943" s="30"/>
      <c r="I943" s="10">
        <v>32319</v>
      </c>
      <c r="J943" s="14">
        <v>3397</v>
      </c>
      <c r="K943" s="13"/>
      <c r="L943" s="9"/>
      <c r="M943" s="11">
        <v>54555761</v>
      </c>
      <c r="N943" s="12"/>
      <c r="O943" s="22">
        <f t="shared" si="93"/>
        <v>28175.69915352714</v>
      </c>
      <c r="P943" s="25"/>
      <c r="Q943" s="15" t="s">
        <v>2045</v>
      </c>
      <c r="R943" s="9"/>
      <c r="S943" s="9"/>
      <c r="T943" s="32"/>
      <c r="U943" s="9"/>
      <c r="V943" s="141"/>
    </row>
    <row r="944" spans="1:22" ht="12.75">
      <c r="A944" s="9" t="s">
        <v>85</v>
      </c>
      <c r="B944" s="9" t="s">
        <v>2390</v>
      </c>
      <c r="C944" s="27">
        <v>14268</v>
      </c>
      <c r="D944" s="9" t="s">
        <v>1405</v>
      </c>
      <c r="E944" s="9" t="s">
        <v>2391</v>
      </c>
      <c r="F944" s="9" t="s">
        <v>391</v>
      </c>
      <c r="G944" s="9"/>
      <c r="H944" s="30"/>
      <c r="I944" s="10">
        <v>32322</v>
      </c>
      <c r="J944" s="9">
        <v>3472</v>
      </c>
      <c r="K944" s="9"/>
      <c r="L944" s="9"/>
      <c r="M944" s="11">
        <v>58717777</v>
      </c>
      <c r="N944" s="12"/>
      <c r="O944" s="22">
        <v>30325.2</v>
      </c>
      <c r="P944" s="324">
        <f>N944/1936.27</f>
        <v>0</v>
      </c>
      <c r="Q944" s="15" t="s">
        <v>2373</v>
      </c>
      <c r="R944" s="9"/>
      <c r="S944" s="9"/>
      <c r="T944" s="32"/>
      <c r="U944" s="9"/>
      <c r="V944" s="141"/>
    </row>
    <row r="945" spans="1:22" ht="12.75">
      <c r="A945" s="9" t="s">
        <v>85</v>
      </c>
      <c r="B945" s="9" t="s">
        <v>2404</v>
      </c>
      <c r="C945" s="27">
        <v>13252</v>
      </c>
      <c r="D945" s="9" t="s">
        <v>1405</v>
      </c>
      <c r="E945" s="9" t="s">
        <v>2405</v>
      </c>
      <c r="F945" s="9" t="s">
        <v>2210</v>
      </c>
      <c r="G945" s="9"/>
      <c r="H945" s="30"/>
      <c r="I945" s="10">
        <v>32322</v>
      </c>
      <c r="J945" s="9">
        <v>3476</v>
      </c>
      <c r="K945" s="9"/>
      <c r="L945" s="9"/>
      <c r="M945" s="11">
        <v>136285500</v>
      </c>
      <c r="N945" s="12"/>
      <c r="O945" s="22">
        <v>70385.59</v>
      </c>
      <c r="P945" s="324">
        <f>N945/1936.27</f>
        <v>0</v>
      </c>
      <c r="Q945" s="15" t="s">
        <v>2041</v>
      </c>
      <c r="R945" s="9"/>
      <c r="S945" s="9"/>
      <c r="T945" s="32"/>
      <c r="U945" s="9"/>
      <c r="V945" s="141"/>
    </row>
    <row r="946" spans="1:22" ht="12.75">
      <c r="A946" s="9" t="s">
        <v>85</v>
      </c>
      <c r="B946" s="9" t="s">
        <v>500</v>
      </c>
      <c r="C946" s="27">
        <v>7077</v>
      </c>
      <c r="D946" s="9" t="s">
        <v>1405</v>
      </c>
      <c r="E946" s="9" t="s">
        <v>1967</v>
      </c>
      <c r="F946" s="9" t="s">
        <v>92</v>
      </c>
      <c r="G946" s="9"/>
      <c r="H946" s="30"/>
      <c r="I946" s="10">
        <v>32322</v>
      </c>
      <c r="J946" s="14">
        <v>3480</v>
      </c>
      <c r="K946" s="13"/>
      <c r="L946" s="9"/>
      <c r="M946" s="11">
        <v>17733000</v>
      </c>
      <c r="N946" s="12"/>
      <c r="O946" s="22">
        <f t="shared" si="93"/>
        <v>9158.330191553863</v>
      </c>
      <c r="P946" s="25"/>
      <c r="Q946" s="15" t="s">
        <v>2041</v>
      </c>
      <c r="R946" s="9"/>
      <c r="S946" s="9"/>
      <c r="T946" s="32"/>
      <c r="U946" s="9"/>
      <c r="V946" s="141"/>
    </row>
    <row r="947" spans="1:22" ht="12.75">
      <c r="A947" s="9" t="s">
        <v>85</v>
      </c>
      <c r="B947" s="9" t="s">
        <v>536</v>
      </c>
      <c r="C947" s="27">
        <v>20077</v>
      </c>
      <c r="D947" s="9" t="s">
        <v>1405</v>
      </c>
      <c r="E947" s="9" t="s">
        <v>250</v>
      </c>
      <c r="F947" s="9" t="s">
        <v>381</v>
      </c>
      <c r="G947" s="9"/>
      <c r="H947" s="30"/>
      <c r="I947" s="10">
        <v>32322</v>
      </c>
      <c r="J947" s="14">
        <v>3447</v>
      </c>
      <c r="K947" s="13"/>
      <c r="L947" s="9"/>
      <c r="M947" s="11">
        <v>150775000</v>
      </c>
      <c r="N947" s="12"/>
      <c r="O947" s="22">
        <f t="shared" si="93"/>
        <v>77868.78896021732</v>
      </c>
      <c r="P947" s="25"/>
      <c r="Q947" s="15" t="s">
        <v>2041</v>
      </c>
      <c r="R947" s="9"/>
      <c r="S947" s="9"/>
      <c r="T947" s="32"/>
      <c r="U947" s="9"/>
      <c r="V947" s="141"/>
    </row>
    <row r="948" spans="1:22" ht="12.75">
      <c r="A948" s="9" t="s">
        <v>85</v>
      </c>
      <c r="B948" s="9" t="s">
        <v>1970</v>
      </c>
      <c r="C948" s="27">
        <v>14587</v>
      </c>
      <c r="D948" s="9" t="s">
        <v>1405</v>
      </c>
      <c r="E948" s="9" t="s">
        <v>251</v>
      </c>
      <c r="F948" s="9" t="s">
        <v>1087</v>
      </c>
      <c r="G948" s="9"/>
      <c r="H948" s="30"/>
      <c r="I948" s="10">
        <v>32322</v>
      </c>
      <c r="J948" s="14">
        <v>3449</v>
      </c>
      <c r="K948" s="13"/>
      <c r="L948" s="9"/>
      <c r="M948" s="11">
        <v>29093000</v>
      </c>
      <c r="N948" s="12"/>
      <c r="O948" s="22">
        <f t="shared" si="93"/>
        <v>15025.28056521043</v>
      </c>
      <c r="P948" s="35"/>
      <c r="Q948" s="15" t="s">
        <v>2045</v>
      </c>
      <c r="R948" s="9"/>
      <c r="S948" s="9"/>
      <c r="T948" s="32"/>
      <c r="U948" s="9"/>
      <c r="V948" s="141"/>
    </row>
    <row r="949" spans="1:22" ht="12.75">
      <c r="A949" s="9" t="s">
        <v>85</v>
      </c>
      <c r="B949" s="9" t="s">
        <v>2209</v>
      </c>
      <c r="C949" s="27">
        <v>5911</v>
      </c>
      <c r="D949" s="9" t="s">
        <v>1407</v>
      </c>
      <c r="E949" s="9" t="s">
        <v>403</v>
      </c>
      <c r="F949" s="9" t="s">
        <v>2210</v>
      </c>
      <c r="G949" s="9"/>
      <c r="H949" s="30"/>
      <c r="I949" s="10">
        <v>32323</v>
      </c>
      <c r="J949" s="9">
        <v>3498</v>
      </c>
      <c r="K949" s="9"/>
      <c r="L949" s="9"/>
      <c r="M949" s="11">
        <v>34429258</v>
      </c>
      <c r="N949" s="12"/>
      <c r="O949" s="22">
        <v>17781.23</v>
      </c>
      <c r="P949" s="324">
        <f>N949/1936.27</f>
        <v>0</v>
      </c>
      <c r="Q949" s="15" t="s">
        <v>2373</v>
      </c>
      <c r="R949" s="9"/>
      <c r="S949" s="9"/>
      <c r="T949" s="32"/>
      <c r="U949" s="9"/>
      <c r="V949" s="141"/>
    </row>
    <row r="950" spans="1:22" ht="12.75">
      <c r="A950" s="9" t="s">
        <v>85</v>
      </c>
      <c r="B950" s="9" t="s">
        <v>2396</v>
      </c>
      <c r="C950" s="27">
        <v>17899</v>
      </c>
      <c r="D950" s="9" t="s">
        <v>1405</v>
      </c>
      <c r="E950" s="9" t="s">
        <v>2397</v>
      </c>
      <c r="F950" s="9" t="s">
        <v>2398</v>
      </c>
      <c r="G950" s="9"/>
      <c r="H950" s="30"/>
      <c r="I950" s="10">
        <v>32323</v>
      </c>
      <c r="J950" s="9">
        <v>3508</v>
      </c>
      <c r="K950" s="9"/>
      <c r="L950" s="9"/>
      <c r="M950" s="11">
        <v>134107750</v>
      </c>
      <c r="N950" s="12"/>
      <c r="O950" s="22">
        <v>69260.87</v>
      </c>
      <c r="P950" s="324">
        <f>N950/1936.27</f>
        <v>0</v>
      </c>
      <c r="Q950" s="15" t="s">
        <v>2373</v>
      </c>
      <c r="R950" s="9"/>
      <c r="S950" s="9"/>
      <c r="T950" s="32"/>
      <c r="U950" s="9"/>
      <c r="V950" s="141"/>
    </row>
    <row r="951" spans="1:22" ht="12.75">
      <c r="A951" s="9" t="s">
        <v>85</v>
      </c>
      <c r="B951" s="9" t="s">
        <v>499</v>
      </c>
      <c r="C951" s="27">
        <v>12812</v>
      </c>
      <c r="D951" s="9" t="s">
        <v>1962</v>
      </c>
      <c r="E951" s="9" t="s">
        <v>398</v>
      </c>
      <c r="F951" s="9" t="s">
        <v>86</v>
      </c>
      <c r="G951" s="9"/>
      <c r="H951" s="30"/>
      <c r="I951" s="10">
        <v>32323</v>
      </c>
      <c r="J951" s="14">
        <v>3323</v>
      </c>
      <c r="K951" s="13"/>
      <c r="L951" s="9"/>
      <c r="M951" s="11">
        <v>206235500</v>
      </c>
      <c r="N951" s="12"/>
      <c r="O951" s="22">
        <f t="shared" si="93"/>
        <v>106511.74681216979</v>
      </c>
      <c r="P951" s="25"/>
      <c r="Q951" s="15" t="s">
        <v>2373</v>
      </c>
      <c r="R951" s="9"/>
      <c r="S951" s="9"/>
      <c r="T951" s="32"/>
      <c r="U951" s="9"/>
      <c r="V951" s="141"/>
    </row>
    <row r="952" spans="1:22" ht="12.75">
      <c r="A952" s="9" t="s">
        <v>85</v>
      </c>
      <c r="B952" s="9" t="s">
        <v>632</v>
      </c>
      <c r="C952" s="27">
        <v>11131</v>
      </c>
      <c r="D952" s="9" t="s">
        <v>1405</v>
      </c>
      <c r="E952" s="9" t="s">
        <v>1963</v>
      </c>
      <c r="F952" s="9" t="s">
        <v>87</v>
      </c>
      <c r="G952" s="9"/>
      <c r="H952" s="30"/>
      <c r="I952" s="10">
        <v>32323</v>
      </c>
      <c r="J952" s="14">
        <v>3524</v>
      </c>
      <c r="K952" s="13"/>
      <c r="L952" s="9"/>
      <c r="M952" s="11">
        <v>317717176</v>
      </c>
      <c r="N952" s="12"/>
      <c r="O952" s="22">
        <f t="shared" si="93"/>
        <v>164087.22750442862</v>
      </c>
      <c r="P952" s="25"/>
      <c r="Q952" s="15" t="s">
        <v>2041</v>
      </c>
      <c r="R952" s="9"/>
      <c r="S952" s="9"/>
      <c r="T952" s="32"/>
      <c r="U952" s="9"/>
      <c r="V952" s="141"/>
    </row>
    <row r="953" spans="1:22" ht="12.75">
      <c r="A953" s="9" t="s">
        <v>85</v>
      </c>
      <c r="B953" s="9" t="s">
        <v>633</v>
      </c>
      <c r="C953" s="27">
        <v>11096</v>
      </c>
      <c r="D953" s="9" t="s">
        <v>503</v>
      </c>
      <c r="E953" s="9" t="s">
        <v>1964</v>
      </c>
      <c r="F953" s="9" t="s">
        <v>88</v>
      </c>
      <c r="G953" s="9"/>
      <c r="H953" s="30"/>
      <c r="I953" s="10">
        <v>32323</v>
      </c>
      <c r="J953" s="14">
        <v>3528</v>
      </c>
      <c r="K953" s="13"/>
      <c r="L953" s="9"/>
      <c r="M953" s="11">
        <v>81270900</v>
      </c>
      <c r="N953" s="12"/>
      <c r="O953" s="22">
        <f t="shared" si="93"/>
        <v>41972.917000211746</v>
      </c>
      <c r="P953" s="25"/>
      <c r="Q953" s="15" t="s">
        <v>2041</v>
      </c>
      <c r="R953" s="9"/>
      <c r="S953" s="9"/>
      <c r="T953" s="32"/>
      <c r="U953" s="9"/>
      <c r="V953" s="141"/>
    </row>
    <row r="954" spans="1:22" ht="12.75">
      <c r="A954" s="9" t="s">
        <v>85</v>
      </c>
      <c r="B954" s="9" t="s">
        <v>634</v>
      </c>
      <c r="C954" s="27">
        <v>13582</v>
      </c>
      <c r="D954" s="9" t="s">
        <v>1405</v>
      </c>
      <c r="E954" s="9" t="s">
        <v>1965</v>
      </c>
      <c r="F954" s="9" t="s">
        <v>89</v>
      </c>
      <c r="G954" s="9"/>
      <c r="H954" s="30"/>
      <c r="I954" s="10">
        <v>32323</v>
      </c>
      <c r="J954" s="14">
        <v>3510</v>
      </c>
      <c r="K954" s="13"/>
      <c r="L954" s="9"/>
      <c r="M954" s="11">
        <v>29193750</v>
      </c>
      <c r="N954" s="12"/>
      <c r="O954" s="22">
        <f t="shared" si="93"/>
        <v>15077.313597793696</v>
      </c>
      <c r="P954" s="25"/>
      <c r="Q954" s="15" t="s">
        <v>2041</v>
      </c>
      <c r="R954" s="9"/>
      <c r="S954" s="9"/>
      <c r="T954" s="32"/>
      <c r="U954" s="9"/>
      <c r="V954" s="141"/>
    </row>
    <row r="955" spans="1:22" ht="12.75">
      <c r="A955" s="16" t="s">
        <v>85</v>
      </c>
      <c r="B955" s="16" t="s">
        <v>596</v>
      </c>
      <c r="C955" s="28">
        <v>13190</v>
      </c>
      <c r="D955" s="16" t="s">
        <v>1405</v>
      </c>
      <c r="E955" s="16" t="s">
        <v>1968</v>
      </c>
      <c r="F955" s="16" t="s">
        <v>812</v>
      </c>
      <c r="G955" s="16"/>
      <c r="H955" s="31"/>
      <c r="I955" s="17">
        <v>32323</v>
      </c>
      <c r="J955" s="19">
        <v>3494</v>
      </c>
      <c r="K955" s="18"/>
      <c r="L955" s="16"/>
      <c r="M955" s="20">
        <v>53082800</v>
      </c>
      <c r="N955" s="21"/>
      <c r="O955" s="22">
        <f t="shared" si="93"/>
        <v>27414.978282987395</v>
      </c>
      <c r="P955" s="25"/>
      <c r="Q955" s="24" t="s">
        <v>2041</v>
      </c>
      <c r="R955" s="16"/>
      <c r="S955" s="9"/>
      <c r="T955" s="32"/>
      <c r="U955" s="9"/>
      <c r="V955" s="141"/>
    </row>
    <row r="956" spans="1:22" ht="12.75">
      <c r="A956" s="9" t="s">
        <v>85</v>
      </c>
      <c r="B956" s="9" t="s">
        <v>655</v>
      </c>
      <c r="C956" s="27">
        <v>12635</v>
      </c>
      <c r="D956" s="9" t="s">
        <v>399</v>
      </c>
      <c r="E956" s="10" t="s">
        <v>948</v>
      </c>
      <c r="F956" s="9" t="s">
        <v>91</v>
      </c>
      <c r="G956" s="9"/>
      <c r="H956" s="30"/>
      <c r="I956" s="10">
        <v>32323</v>
      </c>
      <c r="J956" s="14">
        <v>3502</v>
      </c>
      <c r="K956" s="13"/>
      <c r="L956" s="9"/>
      <c r="M956" s="11">
        <v>64755000</v>
      </c>
      <c r="N956" s="12"/>
      <c r="O956" s="22">
        <f t="shared" si="93"/>
        <v>33443.1665005397</v>
      </c>
      <c r="P956" s="25"/>
      <c r="Q956" s="15" t="s">
        <v>2373</v>
      </c>
      <c r="R956" s="9"/>
      <c r="S956" s="9"/>
      <c r="T956" s="32"/>
      <c r="U956" s="9"/>
      <c r="V956" s="141"/>
    </row>
    <row r="957" spans="1:22" ht="12.75">
      <c r="A957" s="9" t="s">
        <v>85</v>
      </c>
      <c r="B957" s="9" t="s">
        <v>656</v>
      </c>
      <c r="C957" s="27">
        <v>13599</v>
      </c>
      <c r="D957" s="9" t="s">
        <v>1405</v>
      </c>
      <c r="E957" s="9" t="s">
        <v>1502</v>
      </c>
      <c r="F957" s="9" t="s">
        <v>95</v>
      </c>
      <c r="G957" s="9"/>
      <c r="H957" s="30"/>
      <c r="I957" s="10">
        <v>32323</v>
      </c>
      <c r="J957" s="14">
        <v>3505</v>
      </c>
      <c r="K957" s="13"/>
      <c r="L957" s="9"/>
      <c r="M957" s="11">
        <v>21610800</v>
      </c>
      <c r="N957" s="12"/>
      <c r="O957" s="22">
        <f t="shared" si="93"/>
        <v>11161.046754843075</v>
      </c>
      <c r="P957" s="25"/>
      <c r="Q957" s="15" t="s">
        <v>2373</v>
      </c>
      <c r="R957" s="9"/>
      <c r="S957" s="9"/>
      <c r="T957" s="32"/>
      <c r="U957" s="9"/>
      <c r="V957" s="141"/>
    </row>
    <row r="958" spans="1:22" ht="12.75">
      <c r="A958" s="9" t="s">
        <v>85</v>
      </c>
      <c r="B958" s="9" t="s">
        <v>2042</v>
      </c>
      <c r="C958" s="27"/>
      <c r="D958" s="9" t="s">
        <v>1405</v>
      </c>
      <c r="E958" s="9" t="s">
        <v>507</v>
      </c>
      <c r="F958" s="9" t="s">
        <v>366</v>
      </c>
      <c r="G958" s="9"/>
      <c r="H958" s="30"/>
      <c r="I958" s="10">
        <v>32324</v>
      </c>
      <c r="J958" s="9">
        <v>3552</v>
      </c>
      <c r="K958" s="9"/>
      <c r="L958" s="9"/>
      <c r="M958" s="11">
        <v>90573728</v>
      </c>
      <c r="N958" s="12"/>
      <c r="O958" s="22">
        <v>46777.43</v>
      </c>
      <c r="P958" s="324">
        <f aca="true" t="shared" si="94" ref="P958:P972">N958/1936.27</f>
        <v>0</v>
      </c>
      <c r="Q958" s="15" t="s">
        <v>2041</v>
      </c>
      <c r="R958" s="9"/>
      <c r="S958" s="9"/>
      <c r="T958" s="32"/>
      <c r="U958" s="9"/>
      <c r="V958" s="141"/>
    </row>
    <row r="959" spans="1:22" ht="12.75">
      <c r="A959" s="9" t="s">
        <v>85</v>
      </c>
      <c r="B959" s="9" t="s">
        <v>407</v>
      </c>
      <c r="C959" s="27"/>
      <c r="D959" s="9" t="s">
        <v>1405</v>
      </c>
      <c r="E959" s="9" t="s">
        <v>408</v>
      </c>
      <c r="F959" s="9" t="s">
        <v>367</v>
      </c>
      <c r="G959" s="9"/>
      <c r="H959" s="30"/>
      <c r="I959" s="10">
        <v>32324</v>
      </c>
      <c r="J959" s="9">
        <v>3553</v>
      </c>
      <c r="K959" s="9"/>
      <c r="L959" s="9"/>
      <c r="M959" s="11">
        <v>124717500</v>
      </c>
      <c r="N959" s="12"/>
      <c r="O959" s="22">
        <v>64411.21</v>
      </c>
      <c r="P959" s="324">
        <f t="shared" si="94"/>
        <v>0</v>
      </c>
      <c r="Q959" s="15" t="s">
        <v>2043</v>
      </c>
      <c r="R959" s="9"/>
      <c r="S959" s="9"/>
      <c r="T959" s="32"/>
      <c r="U959" s="9"/>
      <c r="V959" s="141"/>
    </row>
    <row r="960" spans="1:22" ht="12.75">
      <c r="A960" s="9" t="s">
        <v>85</v>
      </c>
      <c r="B960" s="9" t="s">
        <v>368</v>
      </c>
      <c r="C960" s="27"/>
      <c r="D960" s="9" t="s">
        <v>1405</v>
      </c>
      <c r="E960" s="9" t="s">
        <v>504</v>
      </c>
      <c r="F960" s="9" t="s">
        <v>369</v>
      </c>
      <c r="G960" s="9"/>
      <c r="H960" s="30"/>
      <c r="I960" s="10">
        <v>32324</v>
      </c>
      <c r="J960" s="9">
        <v>3557</v>
      </c>
      <c r="K960" s="9"/>
      <c r="L960" s="9"/>
      <c r="M960" s="11">
        <v>14717500</v>
      </c>
      <c r="N960" s="12"/>
      <c r="O960" s="22">
        <v>7600.95</v>
      </c>
      <c r="P960" s="324">
        <f t="shared" si="94"/>
        <v>0</v>
      </c>
      <c r="Q960" s="15" t="s">
        <v>2044</v>
      </c>
      <c r="R960" s="9"/>
      <c r="S960" s="9"/>
      <c r="T960" s="32"/>
      <c r="U960" s="9"/>
      <c r="V960" s="141"/>
    </row>
    <row r="961" spans="1:22" s="191" customFormat="1" ht="12.75">
      <c r="A961" s="9" t="s">
        <v>85</v>
      </c>
      <c r="B961" s="9" t="s">
        <v>370</v>
      </c>
      <c r="C961" s="27"/>
      <c r="D961" s="9" t="s">
        <v>1405</v>
      </c>
      <c r="E961" s="9"/>
      <c r="F961" s="9" t="s">
        <v>371</v>
      </c>
      <c r="G961" s="9"/>
      <c r="H961" s="30"/>
      <c r="I961" s="10">
        <v>32324</v>
      </c>
      <c r="J961" s="9">
        <v>3565</v>
      </c>
      <c r="K961" s="9"/>
      <c r="L961" s="9"/>
      <c r="M961" s="11">
        <v>10169024</v>
      </c>
      <c r="N961" s="12"/>
      <c r="O961" s="22">
        <v>5251.86</v>
      </c>
      <c r="P961" s="324">
        <f t="shared" si="94"/>
        <v>0</v>
      </c>
      <c r="Q961" s="15" t="s">
        <v>2041</v>
      </c>
      <c r="R961" s="9"/>
      <c r="S961" s="16"/>
      <c r="T961" s="33"/>
      <c r="U961" s="16"/>
      <c r="V961" s="170"/>
    </row>
    <row r="962" spans="1:22" ht="12.75">
      <c r="A962" s="9" t="s">
        <v>85</v>
      </c>
      <c r="B962" s="9" t="s">
        <v>374</v>
      </c>
      <c r="C962" s="27"/>
      <c r="D962" s="9" t="s">
        <v>1405</v>
      </c>
      <c r="E962" s="9" t="s">
        <v>506</v>
      </c>
      <c r="F962" s="9" t="s">
        <v>375</v>
      </c>
      <c r="G962" s="9"/>
      <c r="H962" s="30"/>
      <c r="I962" s="10">
        <v>32324</v>
      </c>
      <c r="J962" s="9">
        <v>3557</v>
      </c>
      <c r="K962" s="9"/>
      <c r="L962" s="9"/>
      <c r="M962" s="11">
        <v>49480160</v>
      </c>
      <c r="N962" s="12"/>
      <c r="O962" s="22">
        <v>25554.37</v>
      </c>
      <c r="P962" s="324">
        <f t="shared" si="94"/>
        <v>0</v>
      </c>
      <c r="Q962" s="15" t="s">
        <v>2045</v>
      </c>
      <c r="R962" s="9"/>
      <c r="S962" s="9"/>
      <c r="T962" s="32"/>
      <c r="U962" s="9"/>
      <c r="V962" s="141"/>
    </row>
    <row r="963" spans="1:22" ht="12.75">
      <c r="A963" s="9" t="s">
        <v>85</v>
      </c>
      <c r="B963" s="9" t="s">
        <v>2047</v>
      </c>
      <c r="C963" s="27"/>
      <c r="D963" s="9" t="s">
        <v>1405</v>
      </c>
      <c r="E963" s="9" t="s">
        <v>505</v>
      </c>
      <c r="F963" s="9" t="s">
        <v>382</v>
      </c>
      <c r="G963" s="9"/>
      <c r="H963" s="30"/>
      <c r="I963" s="10">
        <v>32324</v>
      </c>
      <c r="J963" s="9">
        <v>3563</v>
      </c>
      <c r="K963" s="9"/>
      <c r="L963" s="9"/>
      <c r="M963" s="11">
        <v>28783174</v>
      </c>
      <c r="N963" s="12"/>
      <c r="O963" s="22">
        <v>14865.27</v>
      </c>
      <c r="P963" s="324">
        <f t="shared" si="94"/>
        <v>0</v>
      </c>
      <c r="Q963" s="15" t="s">
        <v>2041</v>
      </c>
      <c r="R963" s="9"/>
      <c r="S963" s="9"/>
      <c r="T963" s="32"/>
      <c r="U963" s="9"/>
      <c r="V963" s="141"/>
    </row>
    <row r="964" spans="1:22" ht="12.75">
      <c r="A964" s="9" t="s">
        <v>85</v>
      </c>
      <c r="B964" s="9" t="s">
        <v>383</v>
      </c>
      <c r="C964" s="27"/>
      <c r="D964" s="9" t="s">
        <v>409</v>
      </c>
      <c r="E964" s="9" t="s">
        <v>899</v>
      </c>
      <c r="F964" s="9" t="s">
        <v>384</v>
      </c>
      <c r="G964" s="9"/>
      <c r="H964" s="30"/>
      <c r="I964" s="10">
        <v>32324</v>
      </c>
      <c r="J964" s="9">
        <v>3565</v>
      </c>
      <c r="K964" s="9"/>
      <c r="L964" s="9"/>
      <c r="M964" s="11">
        <v>74739000</v>
      </c>
      <c r="N964" s="12"/>
      <c r="O964" s="22">
        <v>38599.47</v>
      </c>
      <c r="P964" s="324">
        <f t="shared" si="94"/>
        <v>0</v>
      </c>
      <c r="Q964" s="15" t="s">
        <v>2041</v>
      </c>
      <c r="R964" s="9"/>
      <c r="S964" s="9"/>
      <c r="T964" s="32"/>
      <c r="U964" s="9"/>
      <c r="V964" s="141"/>
    </row>
    <row r="965" spans="1:22" ht="12.75">
      <c r="A965" s="9" t="s">
        <v>85</v>
      </c>
      <c r="B965" s="9" t="s">
        <v>388</v>
      </c>
      <c r="C965" s="27">
        <v>13471</v>
      </c>
      <c r="D965" s="9" t="s">
        <v>1405</v>
      </c>
      <c r="E965" s="9" t="s">
        <v>389</v>
      </c>
      <c r="F965" s="9" t="s">
        <v>369</v>
      </c>
      <c r="G965" s="9"/>
      <c r="H965" s="30"/>
      <c r="I965" s="10">
        <v>32324</v>
      </c>
      <c r="J965" s="9">
        <v>3586</v>
      </c>
      <c r="K965" s="9"/>
      <c r="L965" s="9"/>
      <c r="M965" s="11">
        <v>115257600</v>
      </c>
      <c r="N965" s="12"/>
      <c r="O965" s="22">
        <v>59525.58</v>
      </c>
      <c r="P965" s="324">
        <f t="shared" si="94"/>
        <v>0</v>
      </c>
      <c r="Q965" s="15" t="s">
        <v>2041</v>
      </c>
      <c r="R965" s="9"/>
      <c r="S965" s="9"/>
      <c r="T965" s="32"/>
      <c r="U965" s="9"/>
      <c r="V965" s="141"/>
    </row>
    <row r="966" spans="1:22" ht="12.75">
      <c r="A966" s="9" t="s">
        <v>85</v>
      </c>
      <c r="B966" s="9" t="s">
        <v>400</v>
      </c>
      <c r="C966" s="27">
        <v>15342</v>
      </c>
      <c r="D966" s="9" t="s">
        <v>1405</v>
      </c>
      <c r="E966" s="9" t="s">
        <v>550</v>
      </c>
      <c r="F966" s="9" t="s">
        <v>1083</v>
      </c>
      <c r="G966" s="9"/>
      <c r="H966" s="30"/>
      <c r="I966" s="10">
        <v>32324</v>
      </c>
      <c r="J966" s="9">
        <v>3573</v>
      </c>
      <c r="K966" s="9"/>
      <c r="L966" s="9"/>
      <c r="M966" s="11">
        <v>100573125</v>
      </c>
      <c r="N966" s="12"/>
      <c r="O966" s="22">
        <v>51941.68</v>
      </c>
      <c r="P966" s="324">
        <f t="shared" si="94"/>
        <v>0</v>
      </c>
      <c r="Q966" s="15" t="s">
        <v>2382</v>
      </c>
      <c r="R966" s="9"/>
      <c r="S966" s="9"/>
      <c r="T966" s="32"/>
      <c r="U966" s="9"/>
      <c r="V966" s="141"/>
    </row>
    <row r="967" spans="1:22" ht="12.75">
      <c r="A967" s="9" t="s">
        <v>85</v>
      </c>
      <c r="B967" s="9" t="s">
        <v>2388</v>
      </c>
      <c r="C967" s="27">
        <v>14566</v>
      </c>
      <c r="D967" s="9" t="s">
        <v>1405</v>
      </c>
      <c r="E967" s="9" t="s">
        <v>2389</v>
      </c>
      <c r="F967" s="9" t="s">
        <v>384</v>
      </c>
      <c r="G967" s="9"/>
      <c r="H967" s="30"/>
      <c r="I967" s="10">
        <v>32324</v>
      </c>
      <c r="J967" s="9">
        <v>3564</v>
      </c>
      <c r="K967" s="9"/>
      <c r="L967" s="9"/>
      <c r="M967" s="11">
        <v>17353500</v>
      </c>
      <c r="N967" s="12"/>
      <c r="O967" s="22">
        <v>8962.33</v>
      </c>
      <c r="P967" s="324">
        <f t="shared" si="94"/>
        <v>0</v>
      </c>
      <c r="Q967" s="15" t="s">
        <v>2041</v>
      </c>
      <c r="R967" s="9"/>
      <c r="S967" s="9"/>
      <c r="T967" s="32"/>
      <c r="U967" s="9"/>
      <c r="V967" s="141"/>
    </row>
    <row r="968" spans="1:22" ht="12.75">
      <c r="A968" s="9" t="s">
        <v>85</v>
      </c>
      <c r="B968" s="9" t="s">
        <v>2394</v>
      </c>
      <c r="C968" s="27">
        <v>16946</v>
      </c>
      <c r="D968" s="9" t="s">
        <v>1405</v>
      </c>
      <c r="E968" s="9" t="s">
        <v>2395</v>
      </c>
      <c r="F968" s="9" t="s">
        <v>384</v>
      </c>
      <c r="G968" s="9"/>
      <c r="H968" s="30"/>
      <c r="I968" s="10">
        <v>32324</v>
      </c>
      <c r="J968" s="9">
        <v>3566</v>
      </c>
      <c r="K968" s="9"/>
      <c r="L968" s="9"/>
      <c r="M968" s="11">
        <v>31391514</v>
      </c>
      <c r="N968" s="12"/>
      <c r="O968" s="22">
        <v>16212.36</v>
      </c>
      <c r="P968" s="324">
        <f t="shared" si="94"/>
        <v>0</v>
      </c>
      <c r="Q968" s="15" t="s">
        <v>2041</v>
      </c>
      <c r="R968" s="9"/>
      <c r="S968" s="9"/>
      <c r="T968" s="32"/>
      <c r="U968" s="9"/>
      <c r="V968" s="141"/>
    </row>
    <row r="969" spans="1:22" ht="12.75">
      <c r="A969" s="9" t="s">
        <v>85</v>
      </c>
      <c r="B969" s="9" t="s">
        <v>2399</v>
      </c>
      <c r="C969" s="27">
        <v>15995</v>
      </c>
      <c r="D969" s="9" t="s">
        <v>1405</v>
      </c>
      <c r="E969" s="9" t="s">
        <v>2401</v>
      </c>
      <c r="F969" s="9" t="s">
        <v>2402</v>
      </c>
      <c r="G969" s="9"/>
      <c r="H969" s="30"/>
      <c r="I969" s="10">
        <v>32352</v>
      </c>
      <c r="J969" s="9">
        <v>3477</v>
      </c>
      <c r="K969" s="9"/>
      <c r="L969" s="9"/>
      <c r="M969" s="11">
        <v>54653950</v>
      </c>
      <c r="N969" s="12"/>
      <c r="O969" s="22">
        <v>28226.41</v>
      </c>
      <c r="P969" s="324">
        <f t="shared" si="94"/>
        <v>0</v>
      </c>
      <c r="Q969" s="15" t="s">
        <v>2382</v>
      </c>
      <c r="R969" s="9"/>
      <c r="S969" s="9"/>
      <c r="T969" s="32"/>
      <c r="U969" s="9"/>
      <c r="V969" s="141"/>
    </row>
    <row r="970" spans="1:22" ht="12.75">
      <c r="A970" s="9" t="s">
        <v>85</v>
      </c>
      <c r="B970" s="9" t="s">
        <v>2400</v>
      </c>
      <c r="C970" s="27">
        <v>14252</v>
      </c>
      <c r="D970" s="9" t="s">
        <v>1405</v>
      </c>
      <c r="E970" s="9" t="s">
        <v>2403</v>
      </c>
      <c r="F970" s="12" t="s">
        <v>2629</v>
      </c>
      <c r="G970" s="9"/>
      <c r="H970" s="30"/>
      <c r="I970" s="10">
        <v>32352</v>
      </c>
      <c r="J970" s="9">
        <v>3477</v>
      </c>
      <c r="K970" s="9"/>
      <c r="L970" s="9"/>
      <c r="M970" s="11">
        <v>41257500</v>
      </c>
      <c r="N970" s="12"/>
      <c r="O970" s="22">
        <v>21307.72</v>
      </c>
      <c r="P970" s="324">
        <f t="shared" si="94"/>
        <v>0</v>
      </c>
      <c r="Q970" s="15" t="s">
        <v>2373</v>
      </c>
      <c r="R970" s="9"/>
      <c r="S970" s="9"/>
      <c r="T970" s="32"/>
      <c r="U970" s="9"/>
      <c r="V970" s="141"/>
    </row>
    <row r="971" spans="1:22" ht="12.75">
      <c r="A971" s="9" t="s">
        <v>85</v>
      </c>
      <c r="B971" s="9" t="s">
        <v>2136</v>
      </c>
      <c r="C971" s="27">
        <v>18647</v>
      </c>
      <c r="D971" s="9" t="s">
        <v>1405</v>
      </c>
      <c r="E971" s="9" t="s">
        <v>1495</v>
      </c>
      <c r="F971" s="12" t="s">
        <v>2629</v>
      </c>
      <c r="G971" s="9"/>
      <c r="H971" s="30"/>
      <c r="I971" s="10">
        <v>32352</v>
      </c>
      <c r="J971" s="9">
        <v>3477</v>
      </c>
      <c r="K971" s="9"/>
      <c r="L971" s="9"/>
      <c r="M971" s="11">
        <v>42752400</v>
      </c>
      <c r="N971" s="12"/>
      <c r="O971" s="22">
        <v>22079.77</v>
      </c>
      <c r="P971" s="324">
        <f t="shared" si="94"/>
        <v>0</v>
      </c>
      <c r="Q971" s="15" t="s">
        <v>2041</v>
      </c>
      <c r="R971" s="9"/>
      <c r="S971" s="9"/>
      <c r="T971" s="32"/>
      <c r="U971" s="9"/>
      <c r="V971" s="141"/>
    </row>
    <row r="972" spans="1:22" ht="12.75">
      <c r="A972" s="9" t="s">
        <v>85</v>
      </c>
      <c r="B972" s="9" t="s">
        <v>2392</v>
      </c>
      <c r="C972" s="27">
        <v>13427</v>
      </c>
      <c r="D972" s="9" t="s">
        <v>1405</v>
      </c>
      <c r="E972" s="9" t="s">
        <v>2393</v>
      </c>
      <c r="F972" s="9" t="s">
        <v>366</v>
      </c>
      <c r="G972" s="9"/>
      <c r="H972" s="30"/>
      <c r="I972" s="10">
        <v>32571</v>
      </c>
      <c r="J972" s="9">
        <v>1784</v>
      </c>
      <c r="K972" s="9"/>
      <c r="L972" s="9"/>
      <c r="M972" s="11">
        <v>311943625</v>
      </c>
      <c r="N972" s="12"/>
      <c r="O972" s="22">
        <v>161105.44</v>
      </c>
      <c r="P972" s="324">
        <f t="shared" si="94"/>
        <v>0</v>
      </c>
      <c r="Q972" s="15" t="s">
        <v>2041</v>
      </c>
      <c r="R972" s="9"/>
      <c r="S972" s="9"/>
      <c r="T972" s="32"/>
      <c r="U972" s="9"/>
      <c r="V972" s="141"/>
    </row>
    <row r="973" spans="1:21" ht="12.75">
      <c r="A973" s="1"/>
      <c r="B973" s="1"/>
      <c r="C973" s="1"/>
      <c r="D973" s="1"/>
      <c r="E973" s="1"/>
      <c r="F973" s="1"/>
      <c r="G973" s="1"/>
      <c r="H973" s="29"/>
      <c r="I973" s="1"/>
      <c r="J973" s="1"/>
      <c r="K973" s="1"/>
      <c r="L973" s="1"/>
      <c r="M973" s="3"/>
      <c r="N973" s="3"/>
      <c r="O973" s="6"/>
      <c r="P973" s="6"/>
      <c r="Q973" s="5"/>
      <c r="R973" s="1"/>
      <c r="S973" s="1"/>
      <c r="T973" s="1"/>
      <c r="U973" s="1"/>
    </row>
    <row r="974" spans="1:21" ht="12.75">
      <c r="A974" s="1"/>
      <c r="B974" s="1"/>
      <c r="C974" s="1"/>
      <c r="D974" s="1"/>
      <c r="E974" s="1"/>
      <c r="F974" s="1"/>
      <c r="G974" s="1"/>
      <c r="H974" s="29"/>
      <c r="I974" s="1"/>
      <c r="J974" s="1"/>
      <c r="K974" s="1"/>
      <c r="L974" s="1"/>
      <c r="M974" s="3"/>
      <c r="N974" s="3"/>
      <c r="O974" s="6"/>
      <c r="P974" s="327"/>
      <c r="Q974" s="5"/>
      <c r="R974" s="1"/>
      <c r="S974" s="1"/>
      <c r="T974" s="1"/>
      <c r="U974" s="1"/>
    </row>
    <row r="975" spans="1:21" ht="12.75">
      <c r="A975" s="1"/>
      <c r="B975" s="1"/>
      <c r="C975" s="1"/>
      <c r="D975" s="1"/>
      <c r="E975" s="1"/>
      <c r="F975" s="1"/>
      <c r="G975" s="1"/>
      <c r="H975" s="29"/>
      <c r="I975" s="1"/>
      <c r="J975" s="1"/>
      <c r="K975" s="1"/>
      <c r="L975" s="1"/>
      <c r="M975" s="3"/>
      <c r="N975" s="3"/>
      <c r="O975" s="6"/>
      <c r="P975" s="6"/>
      <c r="Q975" s="5"/>
      <c r="R975" s="1"/>
      <c r="S975" s="1"/>
      <c r="T975" s="1"/>
      <c r="U975" s="1"/>
    </row>
    <row r="976" spans="1:21" ht="12.75">
      <c r="A976" s="1"/>
      <c r="B976" s="1"/>
      <c r="C976" s="1"/>
      <c r="D976" s="1"/>
      <c r="E976" s="1"/>
      <c r="F976" s="1"/>
      <c r="G976" s="1"/>
      <c r="H976" s="29"/>
      <c r="I976" s="1"/>
      <c r="J976" s="1"/>
      <c r="K976" s="1"/>
      <c r="L976" s="1"/>
      <c r="M976" s="3"/>
      <c r="N976" s="3"/>
      <c r="O976" s="6"/>
      <c r="P976" s="327"/>
      <c r="Q976" s="5"/>
      <c r="R976" s="1"/>
      <c r="S976" s="1"/>
      <c r="T976" s="1"/>
      <c r="U976" s="1"/>
    </row>
    <row r="977" spans="1:21" ht="12.75">
      <c r="A977" s="1"/>
      <c r="B977" s="1"/>
      <c r="C977" s="1"/>
      <c r="D977" s="1"/>
      <c r="E977" s="1"/>
      <c r="F977" s="1"/>
      <c r="G977" s="1"/>
      <c r="H977" s="29"/>
      <c r="I977" s="1"/>
      <c r="J977" s="1"/>
      <c r="K977" s="1"/>
      <c r="L977" s="1"/>
      <c r="M977" s="3"/>
      <c r="N977" s="3"/>
      <c r="O977" s="6"/>
      <c r="P977" s="6"/>
      <c r="Q977" s="5"/>
      <c r="R977" s="1"/>
      <c r="S977" s="1"/>
      <c r="T977" s="1"/>
      <c r="U977" s="1"/>
    </row>
    <row r="978" spans="1:21" ht="12.75">
      <c r="A978" s="1"/>
      <c r="B978" s="1"/>
      <c r="C978" s="1"/>
      <c r="D978" s="1"/>
      <c r="E978" s="1"/>
      <c r="F978" s="1"/>
      <c r="G978" s="1"/>
      <c r="H978" s="29"/>
      <c r="I978" s="1"/>
      <c r="J978" s="1"/>
      <c r="K978" s="1"/>
      <c r="L978" s="1"/>
      <c r="M978" s="3"/>
      <c r="N978" s="3"/>
      <c r="O978" s="6"/>
      <c r="P978" s="327"/>
      <c r="Q978" s="5"/>
      <c r="R978" s="1"/>
      <c r="S978" s="1"/>
      <c r="T978" s="1"/>
      <c r="U978" s="1"/>
    </row>
    <row r="979" spans="1:21" ht="12.75">
      <c r="A979" s="1"/>
      <c r="B979" s="1"/>
      <c r="C979" s="1"/>
      <c r="D979" s="1"/>
      <c r="E979" s="1"/>
      <c r="F979" s="1"/>
      <c r="G979" s="1"/>
      <c r="H979" s="29"/>
      <c r="I979" s="1"/>
      <c r="J979" s="1"/>
      <c r="K979" s="1"/>
      <c r="L979" s="1"/>
      <c r="M979" s="3"/>
      <c r="N979" s="3"/>
      <c r="O979" s="6"/>
      <c r="P979" s="6"/>
      <c r="Q979" s="5"/>
      <c r="R979" s="1"/>
      <c r="S979" s="1"/>
      <c r="T979" s="1"/>
      <c r="U979" s="1"/>
    </row>
    <row r="980" spans="1:21" ht="12.75">
      <c r="A980" s="1"/>
      <c r="B980" s="1"/>
      <c r="C980" s="1"/>
      <c r="D980" s="1"/>
      <c r="E980" s="1"/>
      <c r="F980" s="1"/>
      <c r="G980" s="1"/>
      <c r="H980" s="29"/>
      <c r="I980" s="1"/>
      <c r="J980" s="1"/>
      <c r="K980" s="1"/>
      <c r="L980" s="1"/>
      <c r="M980" s="3"/>
      <c r="N980" s="3"/>
      <c r="O980" s="6"/>
      <c r="P980" s="327"/>
      <c r="Q980" s="5"/>
      <c r="R980" s="1"/>
      <c r="S980" s="1"/>
      <c r="T980" s="1"/>
      <c r="U980" s="1"/>
    </row>
    <row r="981" spans="1:21" ht="12.75">
      <c r="A981" s="1"/>
      <c r="B981" s="1"/>
      <c r="C981" s="1"/>
      <c r="D981" s="1"/>
      <c r="E981" s="1"/>
      <c r="F981" s="1"/>
      <c r="G981" s="1"/>
      <c r="H981" s="29"/>
      <c r="I981" s="1"/>
      <c r="J981" s="1"/>
      <c r="K981" s="1"/>
      <c r="L981" s="1"/>
      <c r="M981" s="3"/>
      <c r="N981" s="3"/>
      <c r="O981" s="6"/>
      <c r="P981" s="6"/>
      <c r="Q981" s="5"/>
      <c r="R981" s="1"/>
      <c r="S981" s="1"/>
      <c r="T981" s="1"/>
      <c r="U981" s="1"/>
    </row>
    <row r="982" spans="1:21" ht="12.75">
      <c r="A982" s="1"/>
      <c r="B982" s="1"/>
      <c r="C982" s="1"/>
      <c r="D982" s="1"/>
      <c r="E982" s="1"/>
      <c r="F982" s="1"/>
      <c r="G982" s="1"/>
      <c r="H982" s="29"/>
      <c r="I982" s="1"/>
      <c r="J982" s="1"/>
      <c r="K982" s="1"/>
      <c r="L982" s="1"/>
      <c r="M982" s="3"/>
      <c r="N982" s="3"/>
      <c r="O982" s="6"/>
      <c r="P982" s="327"/>
      <c r="Q982" s="5"/>
      <c r="R982" s="1"/>
      <c r="S982" s="1"/>
      <c r="T982" s="1"/>
      <c r="U982" s="1"/>
    </row>
    <row r="983" spans="1:21" ht="12.75">
      <c r="A983" s="1"/>
      <c r="B983" s="1"/>
      <c r="C983" s="1"/>
      <c r="D983" s="1"/>
      <c r="E983" s="1"/>
      <c r="F983" s="1"/>
      <c r="G983" s="1"/>
      <c r="H983" s="29"/>
      <c r="I983" s="1"/>
      <c r="J983" s="1"/>
      <c r="K983" s="1"/>
      <c r="L983" s="1"/>
      <c r="M983" s="3"/>
      <c r="N983" s="3"/>
      <c r="O983" s="6"/>
      <c r="P983" s="6"/>
      <c r="Q983" s="5"/>
      <c r="R983" s="1"/>
      <c r="S983" s="1"/>
      <c r="T983" s="1"/>
      <c r="U983" s="1"/>
    </row>
    <row r="984" spans="1:21" ht="12.75">
      <c r="A984" s="1"/>
      <c r="B984" s="1"/>
      <c r="C984" s="1"/>
      <c r="D984" s="1"/>
      <c r="E984" s="1"/>
      <c r="F984" s="1"/>
      <c r="G984" s="1"/>
      <c r="H984" s="29"/>
      <c r="I984" s="1"/>
      <c r="J984" s="1"/>
      <c r="K984" s="1"/>
      <c r="L984" s="1"/>
      <c r="M984" s="3"/>
      <c r="N984" s="3"/>
      <c r="O984" s="6"/>
      <c r="P984" s="327"/>
      <c r="Q984" s="5"/>
      <c r="R984" s="1"/>
      <c r="S984" s="1"/>
      <c r="T984" s="1"/>
      <c r="U984" s="1"/>
    </row>
    <row r="985" spans="1:21" ht="12.75">
      <c r="A985" s="1"/>
      <c r="B985" s="1"/>
      <c r="C985" s="1"/>
      <c r="D985" s="1"/>
      <c r="E985" s="1"/>
      <c r="F985" s="1"/>
      <c r="G985" s="1"/>
      <c r="H985" s="29"/>
      <c r="I985" s="1"/>
      <c r="J985" s="1"/>
      <c r="K985" s="1"/>
      <c r="L985" s="1"/>
      <c r="M985" s="3"/>
      <c r="N985" s="3"/>
      <c r="O985" s="6"/>
      <c r="P985" s="6"/>
      <c r="Q985" s="5"/>
      <c r="R985" s="1"/>
      <c r="S985" s="1"/>
      <c r="T985" s="1"/>
      <c r="U985" s="1"/>
    </row>
    <row r="986" spans="1:21" ht="12.75">
      <c r="A986" s="1"/>
      <c r="B986" s="1"/>
      <c r="C986" s="1"/>
      <c r="D986" s="1"/>
      <c r="E986" s="1"/>
      <c r="F986" s="1"/>
      <c r="G986" s="1"/>
      <c r="H986" s="29"/>
      <c r="I986" s="1"/>
      <c r="J986" s="1"/>
      <c r="K986" s="1"/>
      <c r="L986" s="1"/>
      <c r="M986" s="3"/>
      <c r="N986" s="3"/>
      <c r="O986" s="6"/>
      <c r="P986" s="327"/>
      <c r="Q986" s="5"/>
      <c r="R986" s="1"/>
      <c r="S986" s="1"/>
      <c r="T986" s="1"/>
      <c r="U986" s="1"/>
    </row>
    <row r="987" spans="1:21" ht="12.75">
      <c r="A987" s="1"/>
      <c r="B987" s="1"/>
      <c r="C987" s="1"/>
      <c r="D987" s="1"/>
      <c r="E987" s="1"/>
      <c r="F987" s="1"/>
      <c r="G987" s="1"/>
      <c r="H987" s="29"/>
      <c r="I987" s="1"/>
      <c r="J987" s="1"/>
      <c r="K987" s="1"/>
      <c r="L987" s="1"/>
      <c r="M987" s="3"/>
      <c r="N987" s="3"/>
      <c r="O987" s="6"/>
      <c r="P987" s="6"/>
      <c r="Q987" s="5"/>
      <c r="R987" s="1"/>
      <c r="S987" s="1"/>
      <c r="T987" s="1"/>
      <c r="U987" s="1"/>
    </row>
    <row r="988" spans="1:21" ht="12.75">
      <c r="A988" s="1"/>
      <c r="B988" s="1"/>
      <c r="C988" s="1"/>
      <c r="D988" s="1"/>
      <c r="E988" s="1"/>
      <c r="F988" s="1"/>
      <c r="G988" s="1"/>
      <c r="H988" s="29"/>
      <c r="I988" s="1"/>
      <c r="J988" s="1"/>
      <c r="K988" s="1"/>
      <c r="L988" s="1"/>
      <c r="M988" s="3"/>
      <c r="N988" s="3"/>
      <c r="O988" s="6"/>
      <c r="P988" s="327"/>
      <c r="Q988" s="5"/>
      <c r="R988" s="1"/>
      <c r="S988" s="1"/>
      <c r="T988" s="1"/>
      <c r="U988" s="1"/>
    </row>
    <row r="989" spans="1:21" ht="12.75">
      <c r="A989" s="1"/>
      <c r="B989" s="1"/>
      <c r="C989" s="1"/>
      <c r="D989" s="1"/>
      <c r="E989" s="1"/>
      <c r="F989" s="1"/>
      <c r="G989" s="1"/>
      <c r="H989" s="29"/>
      <c r="I989" s="1"/>
      <c r="J989" s="1"/>
      <c r="K989" s="1"/>
      <c r="L989" s="1"/>
      <c r="M989" s="3"/>
      <c r="N989" s="3"/>
      <c r="O989" s="6"/>
      <c r="P989" s="6"/>
      <c r="Q989" s="5"/>
      <c r="R989" s="1"/>
      <c r="S989" s="1"/>
      <c r="T989" s="1"/>
      <c r="U989" s="1"/>
    </row>
    <row r="990" spans="1:21" ht="12.75">
      <c r="A990" s="1"/>
      <c r="B990" s="1"/>
      <c r="C990" s="1"/>
      <c r="D990" s="1"/>
      <c r="E990" s="1"/>
      <c r="F990" s="1"/>
      <c r="G990" s="1"/>
      <c r="H990" s="29"/>
      <c r="I990" s="1"/>
      <c r="J990" s="1"/>
      <c r="K990" s="1"/>
      <c r="L990" s="1"/>
      <c r="M990" s="3"/>
      <c r="N990" s="3"/>
      <c r="O990" s="6"/>
      <c r="P990" s="327"/>
      <c r="Q990" s="5"/>
      <c r="R990" s="1"/>
      <c r="S990" s="1"/>
      <c r="T990" s="1"/>
      <c r="U990" s="1"/>
    </row>
    <row r="991" spans="1:21" ht="12.75">
      <c r="A991" s="1"/>
      <c r="B991" s="1"/>
      <c r="C991" s="1"/>
      <c r="D991" s="1"/>
      <c r="E991" s="1"/>
      <c r="F991" s="1"/>
      <c r="G991" s="1"/>
      <c r="H991" s="29"/>
      <c r="I991" s="1"/>
      <c r="J991" s="1"/>
      <c r="K991" s="1"/>
      <c r="L991" s="1"/>
      <c r="M991" s="3"/>
      <c r="N991" s="3"/>
      <c r="O991" s="6"/>
      <c r="P991" s="6"/>
      <c r="Q991" s="5"/>
      <c r="R991" s="1"/>
      <c r="S991" s="1"/>
      <c r="T991" s="1"/>
      <c r="U991" s="1"/>
    </row>
    <row r="992" spans="1:21" ht="12.75">
      <c r="A992" s="1"/>
      <c r="B992" s="1"/>
      <c r="C992" s="1"/>
      <c r="D992" s="1"/>
      <c r="E992" s="1"/>
      <c r="F992" s="1"/>
      <c r="G992" s="1"/>
      <c r="H992" s="29"/>
      <c r="I992" s="1"/>
      <c r="J992" s="1"/>
      <c r="K992" s="1"/>
      <c r="L992" s="1"/>
      <c r="M992" s="3"/>
      <c r="N992" s="3"/>
      <c r="O992" s="6"/>
      <c r="P992" s="327"/>
      <c r="Q992" s="5"/>
      <c r="R992" s="1"/>
      <c r="S992" s="1"/>
      <c r="T992" s="1"/>
      <c r="U992" s="1"/>
    </row>
    <row r="993" spans="1:21" ht="12.75">
      <c r="A993" s="1"/>
      <c r="B993" s="1"/>
      <c r="C993" s="1"/>
      <c r="D993" s="1"/>
      <c r="E993" s="1"/>
      <c r="F993" s="1"/>
      <c r="G993" s="1"/>
      <c r="H993" s="29"/>
      <c r="I993" s="1"/>
      <c r="J993" s="1"/>
      <c r="K993" s="1"/>
      <c r="L993" s="1"/>
      <c r="M993" s="3"/>
      <c r="N993" s="3"/>
      <c r="O993" s="6"/>
      <c r="P993" s="6"/>
      <c r="Q993" s="5"/>
      <c r="R993" s="1"/>
      <c r="S993" s="1"/>
      <c r="T993" s="1"/>
      <c r="U993" s="1"/>
    </row>
    <row r="994" spans="1:21" ht="12.75">
      <c r="A994" s="1"/>
      <c r="B994" s="1"/>
      <c r="C994" s="1"/>
      <c r="D994" s="1"/>
      <c r="E994" s="1"/>
      <c r="F994" s="1"/>
      <c r="G994" s="1"/>
      <c r="H994" s="29"/>
      <c r="I994" s="1"/>
      <c r="J994" s="1"/>
      <c r="K994" s="1"/>
      <c r="L994" s="1"/>
      <c r="M994" s="3"/>
      <c r="N994" s="3"/>
      <c r="O994" s="6"/>
      <c r="P994" s="327"/>
      <c r="Q994" s="5"/>
      <c r="R994" s="1"/>
      <c r="S994" s="1"/>
      <c r="T994" s="1"/>
      <c r="U994" s="1"/>
    </row>
    <row r="995" spans="1:21" ht="12.75">
      <c r="A995" s="1"/>
      <c r="B995" s="1"/>
      <c r="C995" s="1"/>
      <c r="D995" s="1"/>
      <c r="E995" s="1"/>
      <c r="F995" s="1"/>
      <c r="G995" s="1"/>
      <c r="H995" s="29"/>
      <c r="I995" s="1"/>
      <c r="J995" s="1"/>
      <c r="K995" s="1"/>
      <c r="L995" s="1"/>
      <c r="M995" s="3"/>
      <c r="N995" s="3"/>
      <c r="O995" s="6"/>
      <c r="P995" s="6"/>
      <c r="Q995" s="5"/>
      <c r="R995" s="1"/>
      <c r="S995" s="1"/>
      <c r="T995" s="1"/>
      <c r="U995" s="1"/>
    </row>
    <row r="996" spans="15:16" ht="12.75">
      <c r="O996" s="328"/>
      <c r="P996" s="327"/>
    </row>
    <row r="997" spans="15:16" ht="12.75">
      <c r="O997" s="328"/>
      <c r="P997" s="6"/>
    </row>
    <row r="998" spans="15:16" ht="12.75">
      <c r="O998" s="328"/>
      <c r="P998" s="327"/>
    </row>
    <row r="999" spans="15:16" ht="12.75">
      <c r="O999" s="328"/>
      <c r="P999" s="6"/>
    </row>
    <row r="1000" spans="15:16" ht="12.75">
      <c r="O1000" s="328"/>
      <c r="P1000" s="327"/>
    </row>
    <row r="1001" spans="15:16" ht="12.75">
      <c r="O1001" s="328"/>
      <c r="P1001" s="6"/>
    </row>
    <row r="1002" spans="15:16" ht="12.75">
      <c r="O1002" s="328"/>
      <c r="P1002" s="327"/>
    </row>
    <row r="1003" spans="15:16" ht="12.75">
      <c r="O1003" s="328"/>
      <c r="P1003" s="6"/>
    </row>
    <row r="1004" spans="15:16" ht="12.75">
      <c r="O1004" s="328"/>
      <c r="P1004" s="327"/>
    </row>
    <row r="1005" spans="15:16" ht="12.75">
      <c r="O1005" s="328"/>
      <c r="P1005" s="6"/>
    </row>
    <row r="1006" spans="15:16" ht="12.75">
      <c r="O1006" s="328"/>
      <c r="P1006" s="327"/>
    </row>
    <row r="1007" spans="15:16" ht="12.75">
      <c r="O1007" s="328"/>
      <c r="P1007" s="6"/>
    </row>
    <row r="1008" spans="15:16" ht="12.75">
      <c r="O1008" s="328"/>
      <c r="P1008" s="327"/>
    </row>
    <row r="1009" spans="15:16" ht="12.75">
      <c r="O1009" s="328"/>
      <c r="P1009" s="6"/>
    </row>
    <row r="1010" spans="15:16" ht="12.75">
      <c r="O1010" s="328"/>
      <c r="P1010" s="327"/>
    </row>
    <row r="1011" spans="15:16" ht="12.75">
      <c r="O1011" s="328"/>
      <c r="P1011" s="6"/>
    </row>
    <row r="1012" spans="15:16" ht="12.75">
      <c r="O1012" s="328"/>
      <c r="P1012" s="327"/>
    </row>
    <row r="1013" spans="15:16" ht="12.75">
      <c r="O1013" s="328"/>
      <c r="P1013" s="6"/>
    </row>
    <row r="1014" spans="15:16" ht="12.75">
      <c r="O1014" s="328"/>
      <c r="P1014" s="327"/>
    </row>
    <row r="1015" spans="15:16" ht="12.75">
      <c r="O1015" s="328"/>
      <c r="P1015" s="6"/>
    </row>
    <row r="1016" spans="15:16" ht="12.75">
      <c r="O1016" s="328"/>
      <c r="P1016" s="327"/>
    </row>
    <row r="1017" spans="15:16" ht="12.75">
      <c r="O1017" s="328"/>
      <c r="P1017" s="6"/>
    </row>
    <row r="1018" spans="15:16" ht="12.75">
      <c r="O1018" s="328"/>
      <c r="P1018" s="327"/>
    </row>
    <row r="1019" spans="15:16" ht="12.75">
      <c r="O1019" s="328"/>
      <c r="P1019" s="6"/>
    </row>
    <row r="1020" spans="15:16" ht="12.75">
      <c r="O1020" s="328"/>
      <c r="P1020" s="327"/>
    </row>
    <row r="1021" spans="15:16" ht="12.75">
      <c r="O1021" s="328"/>
      <c r="P1021" s="6"/>
    </row>
    <row r="1022" spans="15:16" ht="12.75">
      <c r="O1022" s="328"/>
      <c r="P1022" s="327"/>
    </row>
    <row r="1023" spans="15:16" ht="12.75">
      <c r="O1023" s="328"/>
      <c r="P1023" s="6"/>
    </row>
    <row r="1024" spans="15:16" ht="12.75">
      <c r="O1024" s="328"/>
      <c r="P1024" s="327"/>
    </row>
    <row r="1025" spans="15:16" ht="12.75">
      <c r="O1025" s="328"/>
      <c r="P1025" s="328"/>
    </row>
    <row r="1026" spans="15:16" ht="12.75">
      <c r="O1026" s="328"/>
      <c r="P1026" s="328"/>
    </row>
    <row r="1027" spans="15:16" ht="12.75">
      <c r="O1027" s="328"/>
      <c r="P1027" s="328"/>
    </row>
    <row r="1028" spans="15:16" ht="12.75">
      <c r="O1028" s="328"/>
      <c r="P1028" s="328"/>
    </row>
    <row r="1029" spans="15:16" ht="12.75">
      <c r="O1029" s="328"/>
      <c r="P1029" s="328"/>
    </row>
    <row r="1030" spans="15:16" ht="12.75">
      <c r="O1030" s="328"/>
      <c r="P1030" s="328"/>
    </row>
    <row r="1031" spans="15:16" ht="12.75">
      <c r="O1031" s="328"/>
      <c r="P1031" s="328"/>
    </row>
    <row r="1032" spans="15:16" ht="12.75">
      <c r="O1032" s="328"/>
      <c r="P1032" s="328"/>
    </row>
    <row r="1033" spans="15:16" ht="12.75">
      <c r="O1033" s="328"/>
      <c r="P1033" s="328"/>
    </row>
    <row r="1034" spans="15:16" ht="12.75">
      <c r="O1034" s="328"/>
      <c r="P1034" s="328"/>
    </row>
    <row r="1035" spans="15:16" ht="12.75">
      <c r="O1035" s="328"/>
      <c r="P1035" s="328"/>
    </row>
    <row r="1036" spans="15:16" ht="12.75">
      <c r="O1036" s="328"/>
      <c r="P1036" s="328"/>
    </row>
    <row r="1037" spans="15:16" ht="12.75">
      <c r="O1037" s="328"/>
      <c r="P1037" s="328"/>
    </row>
    <row r="1038" spans="15:16" ht="12.75">
      <c r="O1038" s="328"/>
      <c r="P1038" s="328"/>
    </row>
    <row r="1039" spans="15:16" ht="12.75">
      <c r="O1039" s="328"/>
      <c r="P1039" s="328"/>
    </row>
    <row r="1040" spans="15:16" ht="12.75">
      <c r="O1040" s="328"/>
      <c r="P1040" s="328"/>
    </row>
    <row r="1041" spans="15:16" ht="12.75">
      <c r="O1041" s="328"/>
      <c r="P1041" s="328"/>
    </row>
    <row r="1042" spans="15:16" ht="12.75">
      <c r="O1042" s="328"/>
      <c r="P1042" s="328"/>
    </row>
    <row r="1043" spans="15:16" ht="12.75">
      <c r="O1043" s="328"/>
      <c r="P1043" s="328"/>
    </row>
    <row r="1044" spans="15:16" ht="12.75">
      <c r="O1044" s="328"/>
      <c r="P1044" s="328"/>
    </row>
    <row r="1045" spans="15:16" ht="12.75">
      <c r="O1045" s="328"/>
      <c r="P1045" s="328"/>
    </row>
    <row r="1046" spans="15:16" ht="12.75">
      <c r="O1046" s="328"/>
      <c r="P1046" s="328"/>
    </row>
    <row r="1047" spans="15:16" ht="12.75">
      <c r="O1047" s="328"/>
      <c r="P1047" s="328"/>
    </row>
    <row r="1048" spans="15:16" ht="12.75">
      <c r="O1048" s="328"/>
      <c r="P1048" s="328"/>
    </row>
    <row r="1049" spans="15:16" ht="12.75">
      <c r="O1049" s="328"/>
      <c r="P1049" s="328"/>
    </row>
    <row r="1050" spans="15:16" ht="12.75">
      <c r="O1050" s="328"/>
      <c r="P1050" s="328"/>
    </row>
    <row r="1051" spans="15:16" ht="12.75">
      <c r="O1051" s="328"/>
      <c r="P1051" s="328"/>
    </row>
    <row r="1052" spans="15:16" ht="12.75">
      <c r="O1052" s="328"/>
      <c r="P1052" s="328"/>
    </row>
    <row r="1053" spans="15:16" ht="12.75">
      <c r="O1053" s="328"/>
      <c r="P1053" s="328"/>
    </row>
    <row r="1054" spans="15:16" ht="12.75">
      <c r="O1054" s="328"/>
      <c r="P1054" s="328"/>
    </row>
    <row r="1055" spans="15:16" ht="12.75">
      <c r="O1055" s="328"/>
      <c r="P1055" s="328"/>
    </row>
    <row r="1056" spans="15:16" ht="12.75">
      <c r="O1056" s="328"/>
      <c r="P1056" s="328"/>
    </row>
    <row r="1057" spans="15:16" ht="12.75">
      <c r="O1057" s="328"/>
      <c r="P1057" s="328"/>
    </row>
    <row r="1058" spans="15:16" ht="12.75">
      <c r="O1058" s="328"/>
      <c r="P1058" s="328"/>
    </row>
    <row r="1059" spans="15:16" ht="12.75">
      <c r="O1059" s="328"/>
      <c r="P1059" s="328"/>
    </row>
    <row r="1060" spans="15:16" ht="12.75">
      <c r="O1060" s="328"/>
      <c r="P1060" s="328"/>
    </row>
    <row r="1061" spans="15:16" ht="12.75">
      <c r="O1061" s="328"/>
      <c r="P1061" s="328"/>
    </row>
    <row r="1062" spans="15:16" ht="12.75">
      <c r="O1062" s="328"/>
      <c r="P1062" s="328"/>
    </row>
    <row r="1063" spans="15:16" ht="12.75">
      <c r="O1063" s="328"/>
      <c r="P1063" s="328"/>
    </row>
    <row r="1064" spans="15:16" ht="12.75">
      <c r="O1064" s="328"/>
      <c r="P1064" s="328"/>
    </row>
    <row r="1065" spans="15:16" ht="12.75">
      <c r="O1065" s="328"/>
      <c r="P1065" s="328"/>
    </row>
    <row r="1066" spans="15:16" ht="12.75">
      <c r="O1066" s="328"/>
      <c r="P1066" s="328"/>
    </row>
    <row r="1067" spans="15:16" ht="12.75">
      <c r="O1067" s="328"/>
      <c r="P1067" s="328"/>
    </row>
    <row r="1068" spans="15:16" ht="12.75">
      <c r="O1068" s="328"/>
      <c r="P1068" s="328"/>
    </row>
    <row r="1069" spans="15:16" ht="12.75">
      <c r="O1069" s="328"/>
      <c r="P1069" s="328"/>
    </row>
    <row r="1070" spans="15:16" ht="12.75">
      <c r="O1070" s="328"/>
      <c r="P1070" s="328"/>
    </row>
    <row r="1071" spans="15:16" ht="12.75">
      <c r="O1071" s="328"/>
      <c r="P1071" s="328"/>
    </row>
    <row r="1072" spans="15:16" ht="12.75">
      <c r="O1072" s="328"/>
      <c r="P1072" s="328"/>
    </row>
    <row r="1073" spans="15:16" ht="12.75">
      <c r="O1073" s="328"/>
      <c r="P1073" s="328"/>
    </row>
    <row r="1074" spans="15:16" ht="12.75">
      <c r="O1074" s="328"/>
      <c r="P1074" s="328"/>
    </row>
    <row r="1075" spans="15:16" ht="12.75">
      <c r="O1075" s="328"/>
      <c r="P1075" s="328"/>
    </row>
    <row r="1076" spans="15:16" ht="12.75">
      <c r="O1076" s="328"/>
      <c r="P1076" s="328"/>
    </row>
    <row r="1077" spans="15:16" ht="12.75">
      <c r="O1077" s="328"/>
      <c r="P1077" s="328"/>
    </row>
    <row r="1078" spans="15:16" ht="12.75">
      <c r="O1078" s="328"/>
      <c r="P1078" s="328"/>
    </row>
    <row r="1079" spans="15:16" ht="12.75">
      <c r="O1079" s="328"/>
      <c r="P1079" s="328"/>
    </row>
    <row r="1080" spans="15:16" ht="12.75">
      <c r="O1080" s="328"/>
      <c r="P1080" s="328"/>
    </row>
    <row r="1081" spans="15:16" ht="12.75">
      <c r="O1081" s="328"/>
      <c r="P1081" s="328"/>
    </row>
    <row r="1082" spans="15:16" ht="12.75">
      <c r="O1082" s="328"/>
      <c r="P1082" s="328"/>
    </row>
    <row r="1083" spans="15:16" ht="12.75">
      <c r="O1083" s="328"/>
      <c r="P1083" s="328"/>
    </row>
    <row r="1084" spans="15:16" ht="12.75">
      <c r="O1084" s="328"/>
      <c r="P1084" s="328"/>
    </row>
    <row r="1085" spans="15:16" ht="12.75">
      <c r="O1085" s="328"/>
      <c r="P1085" s="328"/>
    </row>
    <row r="1086" spans="15:16" ht="12.75">
      <c r="O1086" s="328"/>
      <c r="P1086" s="328"/>
    </row>
    <row r="1087" spans="15:16" ht="12.75">
      <c r="O1087" s="328"/>
      <c r="P1087" s="328"/>
    </row>
    <row r="1088" spans="15:16" ht="12.75">
      <c r="O1088" s="328"/>
      <c r="P1088" s="328"/>
    </row>
    <row r="1089" spans="15:16" ht="12.75">
      <c r="O1089" s="328"/>
      <c r="P1089" s="328"/>
    </row>
    <row r="1090" spans="15:16" ht="12.75">
      <c r="O1090" s="328"/>
      <c r="P1090" s="328"/>
    </row>
    <row r="1091" spans="15:16" ht="12.75">
      <c r="O1091" s="328"/>
      <c r="P1091" s="328"/>
    </row>
    <row r="1092" spans="15:16" ht="12.75">
      <c r="O1092" s="328"/>
      <c r="P1092" s="328"/>
    </row>
    <row r="1093" spans="15:16" ht="12.75">
      <c r="O1093" s="328"/>
      <c r="P1093" s="328"/>
    </row>
    <row r="1094" spans="15:16" ht="12.75">
      <c r="O1094" s="328"/>
      <c r="P1094" s="328"/>
    </row>
    <row r="1095" spans="15:16" ht="12.75">
      <c r="O1095" s="328"/>
      <c r="P1095" s="328"/>
    </row>
    <row r="1096" spans="15:16" ht="12.75">
      <c r="O1096" s="328"/>
      <c r="P1096" s="328"/>
    </row>
    <row r="1097" spans="15:16" ht="12.75">
      <c r="O1097" s="328"/>
      <c r="P1097" s="328"/>
    </row>
    <row r="1098" spans="15:16" ht="12.75">
      <c r="O1098" s="328"/>
      <c r="P1098" s="328"/>
    </row>
    <row r="1099" spans="15:16" ht="12.75">
      <c r="O1099" s="328"/>
      <c r="P1099" s="328"/>
    </row>
    <row r="1100" spans="15:16" ht="12.75">
      <c r="O1100" s="328"/>
      <c r="P1100" s="328"/>
    </row>
    <row r="1101" spans="15:16" ht="12.75">
      <c r="O1101" s="328"/>
      <c r="P1101" s="328"/>
    </row>
    <row r="1102" spans="15:16" ht="12.75">
      <c r="O1102" s="328"/>
      <c r="P1102" s="328"/>
    </row>
    <row r="1103" spans="15:16" ht="12.75">
      <c r="O1103" s="328"/>
      <c r="P1103" s="328"/>
    </row>
    <row r="1104" spans="15:16" ht="12.75">
      <c r="O1104" s="328"/>
      <c r="P1104" s="328"/>
    </row>
    <row r="1105" spans="15:16" ht="12.75">
      <c r="O1105" s="328"/>
      <c r="P1105" s="328"/>
    </row>
    <row r="1106" spans="15:16" ht="12.75">
      <c r="O1106" s="328"/>
      <c r="P1106" s="328"/>
    </row>
    <row r="1107" spans="15:16" ht="12.75">
      <c r="O1107" s="328"/>
      <c r="P1107" s="328"/>
    </row>
    <row r="1108" spans="15:16" ht="12.75">
      <c r="O1108" s="328"/>
      <c r="P1108" s="328"/>
    </row>
    <row r="1109" spans="15:16" ht="12.75">
      <c r="O1109" s="328"/>
      <c r="P1109" s="328"/>
    </row>
    <row r="1110" spans="15:16" ht="12.75">
      <c r="O1110" s="328"/>
      <c r="P1110" s="328"/>
    </row>
    <row r="1111" spans="15:16" ht="12.75">
      <c r="O1111" s="328"/>
      <c r="P1111" s="328"/>
    </row>
    <row r="1112" spans="15:16" ht="12.75">
      <c r="O1112" s="328"/>
      <c r="P1112" s="328"/>
    </row>
    <row r="1113" spans="15:16" ht="12.75">
      <c r="O1113" s="328"/>
      <c r="P1113" s="328"/>
    </row>
    <row r="1114" spans="15:16" ht="12.75">
      <c r="O1114" s="328"/>
      <c r="P1114" s="328"/>
    </row>
    <row r="1115" spans="15:16" ht="12.75">
      <c r="O1115" s="328"/>
      <c r="P1115" s="328"/>
    </row>
    <row r="1116" spans="15:16" ht="12.75">
      <c r="O1116" s="328"/>
      <c r="P1116" s="328"/>
    </row>
    <row r="1117" spans="15:16" ht="12.75">
      <c r="O1117" s="328"/>
      <c r="P1117" s="328"/>
    </row>
    <row r="1118" spans="15:16" ht="12.75">
      <c r="O1118" s="328"/>
      <c r="P1118" s="328"/>
    </row>
    <row r="1119" spans="15:16" ht="12.75">
      <c r="O1119" s="328"/>
      <c r="P1119" s="328"/>
    </row>
    <row r="1120" spans="15:16" ht="12.75">
      <c r="O1120" s="328"/>
      <c r="P1120" s="328"/>
    </row>
    <row r="1121" spans="15:16" ht="12.75">
      <c r="O1121" s="328"/>
      <c r="P1121" s="328"/>
    </row>
    <row r="1122" spans="15:16" ht="12.75">
      <c r="O1122" s="328"/>
      <c r="P1122" s="328"/>
    </row>
    <row r="1123" spans="15:16" ht="12.75">
      <c r="O1123" s="328"/>
      <c r="P1123" s="328"/>
    </row>
    <row r="1124" spans="15:16" ht="12.75">
      <c r="O1124" s="328"/>
      <c r="P1124" s="328"/>
    </row>
    <row r="1125" spans="15:16" ht="12.75">
      <c r="O1125" s="328"/>
      <c r="P1125" s="328"/>
    </row>
    <row r="1126" spans="15:16" ht="12.75">
      <c r="O1126" s="328"/>
      <c r="P1126" s="328"/>
    </row>
    <row r="1127" spans="15:16" ht="12.75">
      <c r="O1127" s="328"/>
      <c r="P1127" s="328"/>
    </row>
    <row r="1128" spans="15:16" ht="12.75">
      <c r="O1128" s="328"/>
      <c r="P1128" s="328"/>
    </row>
    <row r="1129" spans="15:16" ht="12.75">
      <c r="O1129" s="328"/>
      <c r="P1129" s="328"/>
    </row>
    <row r="1130" spans="15:16" ht="12.75">
      <c r="O1130" s="328"/>
      <c r="P1130" s="328"/>
    </row>
    <row r="1131" spans="15:16" ht="12.75">
      <c r="O1131" s="328"/>
      <c r="P1131" s="328"/>
    </row>
    <row r="1132" spans="15:16" ht="12.75">
      <c r="O1132" s="328"/>
      <c r="P1132" s="328"/>
    </row>
    <row r="1133" spans="15:16" ht="12.75">
      <c r="O1133" s="328"/>
      <c r="P1133" s="328"/>
    </row>
    <row r="1134" spans="15:16" ht="12.75">
      <c r="O1134" s="328"/>
      <c r="P1134" s="328"/>
    </row>
    <row r="1135" spans="15:16" ht="12.75">
      <c r="O1135" s="328"/>
      <c r="P1135" s="328"/>
    </row>
    <row r="1136" spans="15:16" ht="12.75">
      <c r="O1136" s="328"/>
      <c r="P1136" s="328"/>
    </row>
    <row r="1137" spans="15:16" ht="12.75">
      <c r="O1137" s="328"/>
      <c r="P1137" s="328"/>
    </row>
    <row r="1138" spans="15:16" ht="12.75">
      <c r="O1138" s="328"/>
      <c r="P1138" s="328"/>
    </row>
    <row r="1139" spans="15:16" ht="12.75">
      <c r="O1139" s="328"/>
      <c r="P1139" s="328"/>
    </row>
    <row r="1140" spans="15:16" ht="12.75">
      <c r="O1140" s="328"/>
      <c r="P1140" s="328"/>
    </row>
    <row r="1141" spans="15:16" ht="12.75">
      <c r="O1141" s="328"/>
      <c r="P1141" s="328"/>
    </row>
    <row r="1142" spans="15:16" ht="12.75">
      <c r="O1142" s="328"/>
      <c r="P1142" s="328"/>
    </row>
    <row r="1143" spans="15:16" ht="12.75">
      <c r="O1143" s="328"/>
      <c r="P1143" s="328"/>
    </row>
    <row r="1144" spans="15:16" ht="12.75">
      <c r="O1144" s="328"/>
      <c r="P1144" s="328"/>
    </row>
    <row r="1145" spans="15:16" ht="12.75">
      <c r="O1145" s="328"/>
      <c r="P1145" s="328"/>
    </row>
    <row r="1146" spans="15:16" ht="12.75">
      <c r="O1146" s="328"/>
      <c r="P1146" s="328"/>
    </row>
    <row r="1147" spans="15:16" ht="12.75">
      <c r="O1147" s="328"/>
      <c r="P1147" s="328"/>
    </row>
    <row r="1148" spans="15:16" ht="12.75">
      <c r="O1148" s="328"/>
      <c r="P1148" s="328"/>
    </row>
    <row r="1149" spans="15:16" ht="12.75">
      <c r="O1149" s="328"/>
      <c r="P1149" s="328"/>
    </row>
    <row r="1150" spans="15:16" ht="12.75">
      <c r="O1150" s="328"/>
      <c r="P1150" s="328"/>
    </row>
    <row r="1151" spans="15:16" ht="12.75">
      <c r="O1151" s="328"/>
      <c r="P1151" s="328"/>
    </row>
    <row r="1152" spans="15:16" ht="12.75">
      <c r="O1152" s="328"/>
      <c r="P1152" s="328"/>
    </row>
    <row r="1153" spans="15:16" ht="12.75">
      <c r="O1153" s="328"/>
      <c r="P1153" s="328"/>
    </row>
    <row r="1154" spans="15:16" ht="12.75">
      <c r="O1154" s="328"/>
      <c r="P1154" s="328"/>
    </row>
    <row r="1155" spans="15:16" ht="12.75">
      <c r="O1155" s="328"/>
      <c r="P1155" s="328"/>
    </row>
    <row r="1156" spans="15:16" ht="12.75">
      <c r="O1156" s="328"/>
      <c r="P1156" s="328"/>
    </row>
    <row r="1157" spans="15:16" ht="12.75">
      <c r="O1157" s="328"/>
      <c r="P1157" s="328"/>
    </row>
    <row r="1158" spans="15:16" ht="12.75">
      <c r="O1158" s="328"/>
      <c r="P1158" s="328"/>
    </row>
    <row r="1159" spans="15:16" ht="12.75">
      <c r="O1159" s="328"/>
      <c r="P1159" s="328"/>
    </row>
    <row r="1160" spans="15:16" ht="12.75">
      <c r="O1160" s="328"/>
      <c r="P1160" s="328"/>
    </row>
    <row r="1161" spans="15:16" ht="12.75">
      <c r="O1161" s="328"/>
      <c r="P1161" s="328"/>
    </row>
    <row r="1162" spans="15:16" ht="12.75">
      <c r="O1162" s="328"/>
      <c r="P1162" s="328"/>
    </row>
    <row r="1163" spans="15:16" ht="12.75">
      <c r="O1163" s="328"/>
      <c r="P1163" s="328"/>
    </row>
    <row r="1164" spans="15:16" ht="12.75">
      <c r="O1164" s="328"/>
      <c r="P1164" s="328"/>
    </row>
    <row r="1165" spans="15:16" ht="12.75">
      <c r="O1165" s="328"/>
      <c r="P1165" s="328"/>
    </row>
    <row r="1166" spans="15:16" ht="12.75">
      <c r="O1166" s="328"/>
      <c r="P1166" s="328"/>
    </row>
    <row r="1167" spans="15:16" ht="12.75">
      <c r="O1167" s="328"/>
      <c r="P1167" s="328"/>
    </row>
    <row r="1168" spans="15:16" ht="12.75">
      <c r="O1168" s="328"/>
      <c r="P1168" s="328"/>
    </row>
    <row r="1169" spans="15:16" ht="12.75">
      <c r="O1169" s="328"/>
      <c r="P1169" s="328"/>
    </row>
    <row r="1170" spans="15:16" ht="12.75">
      <c r="O1170" s="328"/>
      <c r="P1170" s="328"/>
    </row>
    <row r="1171" spans="15:16" ht="12.75">
      <c r="O1171" s="328"/>
      <c r="P1171" s="328"/>
    </row>
    <row r="1172" spans="15:16" ht="12.75">
      <c r="O1172" s="328"/>
      <c r="P1172" s="328"/>
    </row>
    <row r="1173" spans="15:16" ht="12.75">
      <c r="O1173" s="328"/>
      <c r="P1173" s="328"/>
    </row>
    <row r="1174" spans="15:16" ht="12.75">
      <c r="O1174" s="328"/>
      <c r="P1174" s="328"/>
    </row>
    <row r="1175" spans="15:16" ht="12.75">
      <c r="O1175" s="328"/>
      <c r="P1175" s="328"/>
    </row>
    <row r="1176" spans="15:16" ht="12.75">
      <c r="O1176" s="328"/>
      <c r="P1176" s="328"/>
    </row>
    <row r="1177" spans="15:16" ht="12.75">
      <c r="O1177" s="328"/>
      <c r="P1177" s="328"/>
    </row>
    <row r="1178" spans="15:16" ht="12.75">
      <c r="O1178" s="328"/>
      <c r="P1178" s="328"/>
    </row>
    <row r="1179" spans="15:16" ht="12.75">
      <c r="O1179" s="328"/>
      <c r="P1179" s="328"/>
    </row>
    <row r="1180" spans="15:16" ht="12.75">
      <c r="O1180" s="328"/>
      <c r="P1180" s="328"/>
    </row>
    <row r="1181" spans="15:16" ht="12.75">
      <c r="O1181" s="328"/>
      <c r="P1181" s="328"/>
    </row>
    <row r="1182" spans="15:16" ht="12.75">
      <c r="O1182" s="328"/>
      <c r="P1182" s="328"/>
    </row>
    <row r="1183" spans="15:16" ht="12.75">
      <c r="O1183" s="328"/>
      <c r="P1183" s="328"/>
    </row>
    <row r="1184" spans="15:16" ht="12.75">
      <c r="O1184" s="328"/>
      <c r="P1184" s="328"/>
    </row>
    <row r="1185" spans="15:16" ht="12.75">
      <c r="O1185" s="328"/>
      <c r="P1185" s="328"/>
    </row>
    <row r="1186" spans="15:16" ht="12.75">
      <c r="O1186" s="328"/>
      <c r="P1186" s="328"/>
    </row>
    <row r="1187" spans="15:16" ht="12.75">
      <c r="O1187" s="328"/>
      <c r="P1187" s="328"/>
    </row>
    <row r="1188" spans="15:16" ht="12.75">
      <c r="O1188" s="328"/>
      <c r="P1188" s="328"/>
    </row>
    <row r="1189" spans="15:16" ht="12.75">
      <c r="O1189" s="328"/>
      <c r="P1189" s="328"/>
    </row>
    <row r="1190" spans="15:16" ht="12.75">
      <c r="O1190" s="328"/>
      <c r="P1190" s="328"/>
    </row>
    <row r="1191" spans="15:16" ht="12.75">
      <c r="O1191" s="328"/>
      <c r="P1191" s="328"/>
    </row>
    <row r="1192" spans="15:16" ht="12.75">
      <c r="O1192" s="328"/>
      <c r="P1192" s="328"/>
    </row>
    <row r="1193" spans="15:16" ht="12.75">
      <c r="O1193" s="328"/>
      <c r="P1193" s="328"/>
    </row>
    <row r="1194" spans="15:16" ht="12.75">
      <c r="O1194" s="328"/>
      <c r="P1194" s="328"/>
    </row>
    <row r="1195" spans="15:16" ht="12.75">
      <c r="O1195" s="328"/>
      <c r="P1195" s="328"/>
    </row>
    <row r="1196" spans="15:16" ht="12.75">
      <c r="O1196" s="328"/>
      <c r="P1196" s="328"/>
    </row>
    <row r="1197" spans="15:16" ht="12.75">
      <c r="O1197" s="328"/>
      <c r="P1197" s="328"/>
    </row>
    <row r="1198" spans="15:16" ht="12.75">
      <c r="O1198" s="328"/>
      <c r="P1198" s="328"/>
    </row>
    <row r="1199" spans="15:16" ht="12.75">
      <c r="O1199" s="328"/>
      <c r="P1199" s="328"/>
    </row>
    <row r="1200" spans="15:16" ht="12.75">
      <c r="O1200" s="328"/>
      <c r="P1200" s="328"/>
    </row>
    <row r="1201" spans="15:16" ht="12.75">
      <c r="O1201" s="328"/>
      <c r="P1201" s="328"/>
    </row>
    <row r="1202" spans="15:16" ht="12.75">
      <c r="O1202" s="328"/>
      <c r="P1202" s="328"/>
    </row>
    <row r="1203" spans="15:16" ht="12.75">
      <c r="O1203" s="328"/>
      <c r="P1203" s="328"/>
    </row>
    <row r="1204" spans="15:16" ht="12.75">
      <c r="O1204" s="328"/>
      <c r="P1204" s="328"/>
    </row>
    <row r="1205" spans="15:16" ht="12.75">
      <c r="O1205" s="328"/>
      <c r="P1205" s="328"/>
    </row>
    <row r="1206" spans="15:16" ht="12.75">
      <c r="O1206" s="328"/>
      <c r="P1206" s="328"/>
    </row>
    <row r="1207" spans="15:16" ht="12.75">
      <c r="O1207" s="328"/>
      <c r="P1207" s="328"/>
    </row>
    <row r="1208" spans="15:16" ht="12.75">
      <c r="O1208" s="328"/>
      <c r="P1208" s="328"/>
    </row>
    <row r="1209" spans="15:16" ht="12.75">
      <c r="O1209" s="328"/>
      <c r="P1209" s="328"/>
    </row>
    <row r="1210" spans="15:16" ht="12.75">
      <c r="O1210" s="328"/>
      <c r="P1210" s="328"/>
    </row>
    <row r="1211" spans="15:16" ht="12.75">
      <c r="O1211" s="328"/>
      <c r="P1211" s="328"/>
    </row>
    <row r="1212" spans="15:16" ht="12.75">
      <c r="O1212" s="328"/>
      <c r="P1212" s="328"/>
    </row>
    <row r="1213" spans="15:16" ht="12.75">
      <c r="O1213" s="328"/>
      <c r="P1213" s="328"/>
    </row>
    <row r="1214" spans="15:16" ht="12.75">
      <c r="O1214" s="328"/>
      <c r="P1214" s="328"/>
    </row>
    <row r="1215" spans="15:16" ht="12.75">
      <c r="O1215" s="328"/>
      <c r="P1215" s="328"/>
    </row>
    <row r="1216" spans="15:16" ht="12.75">
      <c r="O1216" s="328"/>
      <c r="P1216" s="328"/>
    </row>
    <row r="1217" spans="15:16" ht="12.75">
      <c r="O1217" s="328"/>
      <c r="P1217" s="328"/>
    </row>
    <row r="1218" spans="15:16" ht="12.75">
      <c r="O1218" s="328"/>
      <c r="P1218" s="328"/>
    </row>
    <row r="1219" spans="15:16" ht="12.75">
      <c r="O1219" s="328"/>
      <c r="P1219" s="328"/>
    </row>
    <row r="1220" spans="15:16" ht="12.75">
      <c r="O1220" s="328"/>
      <c r="P1220" s="328"/>
    </row>
    <row r="1221" spans="15:16" ht="12.75">
      <c r="O1221" s="328"/>
      <c r="P1221" s="328"/>
    </row>
    <row r="1222" spans="15:16" ht="12.75">
      <c r="O1222" s="328"/>
      <c r="P1222" s="328"/>
    </row>
    <row r="1223" spans="15:16" ht="12.75">
      <c r="O1223" s="328"/>
      <c r="P1223" s="328"/>
    </row>
    <row r="1224" spans="15:16" ht="12.75">
      <c r="O1224" s="328"/>
      <c r="P1224" s="328"/>
    </row>
    <row r="1225" spans="15:16" ht="12.75">
      <c r="O1225" s="328"/>
      <c r="P1225" s="328"/>
    </row>
    <row r="1226" spans="15:16" ht="12.75">
      <c r="O1226" s="328"/>
      <c r="P1226" s="328"/>
    </row>
    <row r="1227" spans="15:16" ht="12.75">
      <c r="O1227" s="328"/>
      <c r="P1227" s="328"/>
    </row>
    <row r="1228" spans="15:16" ht="12.75">
      <c r="O1228" s="328"/>
      <c r="P1228" s="328"/>
    </row>
    <row r="1229" spans="15:16" ht="12.75">
      <c r="O1229" s="328"/>
      <c r="P1229" s="328"/>
    </row>
    <row r="1230" spans="15:16" ht="12.75">
      <c r="O1230" s="328"/>
      <c r="P1230" s="328"/>
    </row>
    <row r="1231" spans="15:16" ht="12.75">
      <c r="O1231" s="328"/>
      <c r="P1231" s="328"/>
    </row>
    <row r="1232" spans="15:16" ht="12.75">
      <c r="O1232" s="328"/>
      <c r="P1232" s="328"/>
    </row>
    <row r="1233" spans="15:16" ht="12.75">
      <c r="O1233" s="328"/>
      <c r="P1233" s="328"/>
    </row>
    <row r="1234" spans="15:16" ht="12.75">
      <c r="O1234" s="328"/>
      <c r="P1234" s="328"/>
    </row>
    <row r="1235" spans="15:16" ht="12.75">
      <c r="O1235" s="328"/>
      <c r="P1235" s="328"/>
    </row>
    <row r="1236" spans="15:16" ht="12.75">
      <c r="O1236" s="328"/>
      <c r="P1236" s="328"/>
    </row>
    <row r="1237" spans="15:16" ht="12.75">
      <c r="O1237" s="328"/>
      <c r="P1237" s="328"/>
    </row>
    <row r="1238" spans="15:16" ht="12.75">
      <c r="O1238" s="328"/>
      <c r="P1238" s="328"/>
    </row>
    <row r="1239" spans="15:16" ht="12.75">
      <c r="O1239" s="328"/>
      <c r="P1239" s="328"/>
    </row>
    <row r="1240" spans="15:16" ht="12.75">
      <c r="O1240" s="328"/>
      <c r="P1240" s="328"/>
    </row>
    <row r="1241" spans="15:16" ht="12.75">
      <c r="O1241" s="328"/>
      <c r="P1241" s="328"/>
    </row>
    <row r="1242" spans="15:16" ht="12.75">
      <c r="O1242" s="328"/>
      <c r="P1242" s="328"/>
    </row>
    <row r="1243" spans="15:16" ht="12.75">
      <c r="O1243" s="328"/>
      <c r="P1243" s="328"/>
    </row>
    <row r="1244" spans="15:16" ht="12.75">
      <c r="O1244" s="328"/>
      <c r="P1244" s="328"/>
    </row>
    <row r="1245" spans="15:16" ht="12.75">
      <c r="O1245" s="328"/>
      <c r="P1245" s="328"/>
    </row>
    <row r="1246" spans="15:16" ht="12.75">
      <c r="O1246" s="328"/>
      <c r="P1246" s="328"/>
    </row>
    <row r="1247" spans="15:16" ht="12.75">
      <c r="O1247" s="328"/>
      <c r="P1247" s="328"/>
    </row>
    <row r="1248" spans="15:16" ht="12.75">
      <c r="O1248" s="328"/>
      <c r="P1248" s="328"/>
    </row>
    <row r="1249" spans="15:16" ht="12.75">
      <c r="O1249" s="328"/>
      <c r="P1249" s="328"/>
    </row>
    <row r="1250" spans="15:16" ht="12.75">
      <c r="O1250" s="328"/>
      <c r="P1250" s="328"/>
    </row>
    <row r="1251" spans="15:16" ht="12.75">
      <c r="O1251" s="328"/>
      <c r="P1251" s="328"/>
    </row>
    <row r="1252" spans="15:16" ht="12.75">
      <c r="O1252" s="328"/>
      <c r="P1252" s="328"/>
    </row>
    <row r="1253" spans="15:16" ht="12.75">
      <c r="O1253" s="328"/>
      <c r="P1253" s="328"/>
    </row>
    <row r="1254" spans="15:16" ht="12.75">
      <c r="O1254" s="328"/>
      <c r="P1254" s="328"/>
    </row>
    <row r="1255" spans="15:16" ht="12.75">
      <c r="O1255" s="328"/>
      <c r="P1255" s="328"/>
    </row>
    <row r="1256" spans="15:16" ht="12.75">
      <c r="O1256" s="328"/>
      <c r="P1256" s="328"/>
    </row>
    <row r="1257" spans="15:16" ht="12.75">
      <c r="O1257" s="328"/>
      <c r="P1257" s="328"/>
    </row>
    <row r="1258" spans="15:16" ht="12.75">
      <c r="O1258" s="328"/>
      <c r="P1258" s="328"/>
    </row>
    <row r="1259" spans="15:16" ht="12.75">
      <c r="O1259" s="328"/>
      <c r="P1259" s="328"/>
    </row>
    <row r="1260" spans="15:16" ht="12.75">
      <c r="O1260" s="328"/>
      <c r="P1260" s="328"/>
    </row>
    <row r="1261" spans="15:16" ht="12.75">
      <c r="O1261" s="328"/>
      <c r="P1261" s="328"/>
    </row>
    <row r="1262" spans="15:16" ht="12.75">
      <c r="O1262" s="328"/>
      <c r="P1262" s="328"/>
    </row>
    <row r="1263" spans="15:16" ht="12.75">
      <c r="O1263" s="328"/>
      <c r="P1263" s="328"/>
    </row>
    <row r="1264" spans="15:16" ht="12.75">
      <c r="O1264" s="328"/>
      <c r="P1264" s="328"/>
    </row>
    <row r="1265" spans="15:16" ht="12.75">
      <c r="O1265" s="328"/>
      <c r="P1265" s="328"/>
    </row>
    <row r="1266" spans="15:16" ht="12.75">
      <c r="O1266" s="328"/>
      <c r="P1266" s="328"/>
    </row>
    <row r="1267" spans="15:16" ht="12.75">
      <c r="O1267" s="328"/>
      <c r="P1267" s="328"/>
    </row>
    <row r="1268" spans="15:16" ht="12.75">
      <c r="O1268" s="328"/>
      <c r="P1268" s="328"/>
    </row>
    <row r="1269" spans="15:16" ht="12.75">
      <c r="O1269" s="328"/>
      <c r="P1269" s="328"/>
    </row>
    <row r="1270" spans="15:16" ht="12.75">
      <c r="O1270" s="328"/>
      <c r="P1270" s="328"/>
    </row>
    <row r="1271" spans="15:16" ht="12.75">
      <c r="O1271" s="328"/>
      <c r="P1271" s="328"/>
    </row>
    <row r="1272" spans="15:16" ht="12.75">
      <c r="O1272" s="328"/>
      <c r="P1272" s="328"/>
    </row>
    <row r="1273" spans="15:16" ht="12.75">
      <c r="O1273" s="328"/>
      <c r="P1273" s="328"/>
    </row>
    <row r="1274" spans="15:16" ht="12.75">
      <c r="O1274" s="328"/>
      <c r="P1274" s="328"/>
    </row>
    <row r="1275" spans="15:16" ht="12.75">
      <c r="O1275" s="328"/>
      <c r="P1275" s="328"/>
    </row>
    <row r="1276" spans="15:16" ht="12.75">
      <c r="O1276" s="328"/>
      <c r="P1276" s="328"/>
    </row>
    <row r="1277" spans="15:16" ht="12.75">
      <c r="O1277" s="328"/>
      <c r="P1277" s="328"/>
    </row>
    <row r="1278" spans="15:16" ht="12.75">
      <c r="O1278" s="328"/>
      <c r="P1278" s="328"/>
    </row>
    <row r="1279" spans="15:16" ht="12.75">
      <c r="O1279" s="328"/>
      <c r="P1279" s="328"/>
    </row>
    <row r="1280" spans="15:16" ht="12.75">
      <c r="O1280" s="328"/>
      <c r="P1280" s="328"/>
    </row>
    <row r="1281" spans="15:16" ht="12.75">
      <c r="O1281" s="328"/>
      <c r="P1281" s="328"/>
    </row>
    <row r="1282" spans="15:16" ht="12.75">
      <c r="O1282" s="328"/>
      <c r="P1282" s="328"/>
    </row>
    <row r="1283" spans="15:16" ht="12.75">
      <c r="O1283" s="328"/>
      <c r="P1283" s="328"/>
    </row>
    <row r="1284" spans="15:16" ht="12.75">
      <c r="O1284" s="328"/>
      <c r="P1284" s="328"/>
    </row>
    <row r="1285" spans="15:16" ht="12.75">
      <c r="O1285" s="328"/>
      <c r="P1285" s="328"/>
    </row>
    <row r="1286" spans="15:16" ht="12.75">
      <c r="O1286" s="328"/>
      <c r="P1286" s="328"/>
    </row>
    <row r="1287" spans="15:16" ht="12.75">
      <c r="O1287" s="328"/>
      <c r="P1287" s="328"/>
    </row>
    <row r="1288" spans="15:16" ht="12.75">
      <c r="O1288" s="328"/>
      <c r="P1288" s="328"/>
    </row>
    <row r="1289" spans="15:16" ht="12.75">
      <c r="O1289" s="328"/>
      <c r="P1289" s="328"/>
    </row>
    <row r="1290" spans="15:16" ht="12.75">
      <c r="O1290" s="328"/>
      <c r="P1290" s="328"/>
    </row>
    <row r="1291" spans="15:16" ht="12.75">
      <c r="O1291" s="328"/>
      <c r="P1291" s="328"/>
    </row>
    <row r="1292" spans="15:16" ht="12.75">
      <c r="O1292" s="328"/>
      <c r="P1292" s="328"/>
    </row>
    <row r="1293" spans="15:16" ht="12.75">
      <c r="O1293" s="328"/>
      <c r="P1293" s="328"/>
    </row>
    <row r="1294" spans="15:16" ht="12.75">
      <c r="O1294" s="328"/>
      <c r="P1294" s="328"/>
    </row>
    <row r="1295" spans="15:16" ht="12.75">
      <c r="O1295" s="328"/>
      <c r="P1295" s="328"/>
    </row>
    <row r="1296" spans="15:16" ht="12.75">
      <c r="O1296" s="328"/>
      <c r="P1296" s="328"/>
    </row>
    <row r="1297" spans="15:16" ht="12.75">
      <c r="O1297" s="328"/>
      <c r="P1297" s="328"/>
    </row>
    <row r="1298" spans="15:16" ht="12.75">
      <c r="O1298" s="328"/>
      <c r="P1298" s="328"/>
    </row>
    <row r="1299" spans="15:16" ht="12.75">
      <c r="O1299" s="328"/>
      <c r="P1299" s="328"/>
    </row>
    <row r="1300" spans="15:16" ht="12.75">
      <c r="O1300" s="328"/>
      <c r="P1300" s="328"/>
    </row>
    <row r="1301" spans="15:16" ht="12.75">
      <c r="O1301" s="328"/>
      <c r="P1301" s="328"/>
    </row>
    <row r="1302" spans="15:16" ht="12.75">
      <c r="O1302" s="328"/>
      <c r="P1302" s="328"/>
    </row>
    <row r="1303" spans="15:16" ht="12.75">
      <c r="O1303" s="328"/>
      <c r="P1303" s="328"/>
    </row>
    <row r="1304" spans="15:16" ht="12.75">
      <c r="O1304" s="328"/>
      <c r="P1304" s="328"/>
    </row>
    <row r="1305" spans="15:16" ht="12.75">
      <c r="O1305" s="328"/>
      <c r="P1305" s="328"/>
    </row>
    <row r="1306" spans="15:16" ht="12.75">
      <c r="O1306" s="328"/>
      <c r="P1306" s="328"/>
    </row>
    <row r="1307" spans="15:16" ht="12.75">
      <c r="O1307" s="328"/>
      <c r="P1307" s="328"/>
    </row>
    <row r="1308" spans="15:16" ht="12.75">
      <c r="O1308" s="328"/>
      <c r="P1308" s="328"/>
    </row>
    <row r="1309" spans="15:16" ht="12.75">
      <c r="O1309" s="328"/>
      <c r="P1309" s="328"/>
    </row>
    <row r="1310" spans="15:16" ht="12.75">
      <c r="O1310" s="328"/>
      <c r="P1310" s="328"/>
    </row>
    <row r="1311" spans="15:16" ht="12.75">
      <c r="O1311" s="328"/>
      <c r="P1311" s="328"/>
    </row>
    <row r="1312" spans="15:16" ht="12.75">
      <c r="O1312" s="328"/>
      <c r="P1312" s="328"/>
    </row>
    <row r="1313" spans="15:16" ht="12.75">
      <c r="O1313" s="328"/>
      <c r="P1313" s="328"/>
    </row>
    <row r="1314" spans="15:16" ht="12.75">
      <c r="O1314" s="328"/>
      <c r="P1314" s="328"/>
    </row>
    <row r="1315" spans="15:16" ht="12.75">
      <c r="O1315" s="328"/>
      <c r="P1315" s="328"/>
    </row>
    <row r="1316" spans="15:16" ht="12.75">
      <c r="O1316" s="328"/>
      <c r="P1316" s="328"/>
    </row>
    <row r="1317" spans="15:16" ht="12.75">
      <c r="O1317" s="328"/>
      <c r="P1317" s="328"/>
    </row>
    <row r="1318" spans="15:16" ht="12.75">
      <c r="O1318" s="328"/>
      <c r="P1318" s="328"/>
    </row>
    <row r="1319" spans="15:16" ht="12.75">
      <c r="O1319" s="328"/>
      <c r="P1319" s="328"/>
    </row>
    <row r="1320" spans="15:16" ht="12.75">
      <c r="O1320" s="328"/>
      <c r="P1320" s="328"/>
    </row>
    <row r="1321" spans="15:16" ht="12.75">
      <c r="O1321" s="328"/>
      <c r="P1321" s="328"/>
    </row>
    <row r="1322" spans="15:16" ht="12.75">
      <c r="O1322" s="328"/>
      <c r="P1322" s="328"/>
    </row>
    <row r="1323" spans="15:16" ht="12.75">
      <c r="O1323" s="328"/>
      <c r="P1323" s="328"/>
    </row>
    <row r="1324" spans="15:16" ht="12.75">
      <c r="O1324" s="328"/>
      <c r="P1324" s="328"/>
    </row>
    <row r="1325" spans="15:16" ht="12.75">
      <c r="O1325" s="328"/>
      <c r="P1325" s="328"/>
    </row>
    <row r="1326" spans="15:16" ht="12.75">
      <c r="O1326" s="328"/>
      <c r="P1326" s="328"/>
    </row>
    <row r="1327" spans="15:16" ht="12.75">
      <c r="O1327" s="328"/>
      <c r="P1327" s="328"/>
    </row>
    <row r="1328" spans="15:16" ht="12.75">
      <c r="O1328" s="328"/>
      <c r="P1328" s="328"/>
    </row>
    <row r="1329" spans="15:16" ht="12.75">
      <c r="O1329" s="328"/>
      <c r="P1329" s="328"/>
    </row>
    <row r="1330" spans="15:16" ht="12.75">
      <c r="O1330" s="328"/>
      <c r="P1330" s="328"/>
    </row>
    <row r="1331" spans="15:16" ht="12.75">
      <c r="O1331" s="328"/>
      <c r="P1331" s="328"/>
    </row>
    <row r="1332" spans="15:16" ht="12.75">
      <c r="O1332" s="328"/>
      <c r="P1332" s="328"/>
    </row>
    <row r="1333" spans="15:16" ht="12.75">
      <c r="O1333" s="328"/>
      <c r="P1333" s="328"/>
    </row>
    <row r="1334" spans="15:16" ht="12.75">
      <c r="O1334" s="328"/>
      <c r="P1334" s="328"/>
    </row>
    <row r="1335" spans="15:16" ht="12.75">
      <c r="O1335" s="328"/>
      <c r="P1335" s="328"/>
    </row>
    <row r="1336" spans="15:16" ht="12.75">
      <c r="O1336" s="328"/>
      <c r="P1336" s="328"/>
    </row>
    <row r="1337" spans="15:16" ht="12.75">
      <c r="O1337" s="328"/>
      <c r="P1337" s="328"/>
    </row>
    <row r="1338" spans="15:16" ht="12.75">
      <c r="O1338" s="328"/>
      <c r="P1338" s="328"/>
    </row>
    <row r="1339" spans="15:16" ht="12.75">
      <c r="O1339" s="328"/>
      <c r="P1339" s="328"/>
    </row>
    <row r="1340" spans="15:16" ht="12.75">
      <c r="O1340" s="328"/>
      <c r="P1340" s="328"/>
    </row>
    <row r="1341" spans="15:16" ht="12.75">
      <c r="O1341" s="328"/>
      <c r="P1341" s="328"/>
    </row>
    <row r="1342" spans="15:16" ht="12.75">
      <c r="O1342" s="328"/>
      <c r="P1342" s="328"/>
    </row>
    <row r="1343" spans="15:16" ht="12.75">
      <c r="O1343" s="328"/>
      <c r="P1343" s="328"/>
    </row>
    <row r="1344" spans="15:16" ht="12.75">
      <c r="O1344" s="328"/>
      <c r="P1344" s="328"/>
    </row>
    <row r="1345" spans="15:16" ht="12.75">
      <c r="O1345" s="328"/>
      <c r="P1345" s="328"/>
    </row>
    <row r="1346" spans="15:16" ht="12.75">
      <c r="O1346" s="328"/>
      <c r="P1346" s="328"/>
    </row>
    <row r="1347" spans="15:16" ht="12.75">
      <c r="O1347" s="328"/>
      <c r="P1347" s="328"/>
    </row>
    <row r="1348" spans="15:16" ht="12.75">
      <c r="O1348" s="328"/>
      <c r="P1348" s="328"/>
    </row>
    <row r="1349" spans="15:16" ht="12.75">
      <c r="O1349" s="328"/>
      <c r="P1349" s="328"/>
    </row>
    <row r="1350" spans="15:16" ht="12.75">
      <c r="O1350" s="328"/>
      <c r="P1350" s="328"/>
    </row>
    <row r="1351" spans="15:16" ht="12.75">
      <c r="O1351" s="328"/>
      <c r="P1351" s="328"/>
    </row>
    <row r="1352" spans="15:16" ht="12.75">
      <c r="O1352" s="328"/>
      <c r="P1352" s="328"/>
    </row>
    <row r="1353" spans="15:16" ht="12.75">
      <c r="O1353" s="328"/>
      <c r="P1353" s="328"/>
    </row>
    <row r="1354" spans="15:16" ht="12.75">
      <c r="O1354" s="328"/>
      <c r="P1354" s="328"/>
    </row>
    <row r="1355" spans="15:16" ht="12.75">
      <c r="O1355" s="328"/>
      <c r="P1355" s="328"/>
    </row>
    <row r="1356" spans="15:16" ht="12.75">
      <c r="O1356" s="328"/>
      <c r="P1356" s="328"/>
    </row>
    <row r="1357" spans="15:16" ht="12.75">
      <c r="O1357" s="328"/>
      <c r="P1357" s="328"/>
    </row>
    <row r="1358" spans="15:16" ht="12.75">
      <c r="O1358" s="328"/>
      <c r="P1358" s="328"/>
    </row>
    <row r="1359" spans="15:16" ht="12.75">
      <c r="O1359" s="328"/>
      <c r="P1359" s="328"/>
    </row>
    <row r="1360" spans="15:16" ht="12.75">
      <c r="O1360" s="328"/>
      <c r="P1360" s="328"/>
    </row>
    <row r="1361" spans="15:16" ht="12.75">
      <c r="O1361" s="328"/>
      <c r="P1361" s="328"/>
    </row>
    <row r="1362" spans="15:16" ht="12.75">
      <c r="O1362" s="328"/>
      <c r="P1362" s="328"/>
    </row>
    <row r="1363" spans="15:16" ht="12.75">
      <c r="O1363" s="328"/>
      <c r="P1363" s="328"/>
    </row>
    <row r="1364" spans="15:16" ht="12.75">
      <c r="O1364" s="328"/>
      <c r="P1364" s="328"/>
    </row>
    <row r="1365" spans="15:16" ht="12.75">
      <c r="O1365" s="328"/>
      <c r="P1365" s="328"/>
    </row>
    <row r="1366" spans="15:16" ht="12.75">
      <c r="O1366" s="328"/>
      <c r="P1366" s="328"/>
    </row>
    <row r="1367" spans="15:16" ht="12.75">
      <c r="O1367" s="328"/>
      <c r="P1367" s="328"/>
    </row>
    <row r="1368" spans="15:16" ht="12.75">
      <c r="O1368" s="328"/>
      <c r="P1368" s="328"/>
    </row>
    <row r="1369" spans="15:16" ht="12.75">
      <c r="O1369" s="328"/>
      <c r="P1369" s="328"/>
    </row>
    <row r="1370" spans="15:16" ht="12.75">
      <c r="O1370" s="328"/>
      <c r="P1370" s="328"/>
    </row>
    <row r="1371" spans="15:16" ht="12.75">
      <c r="O1371" s="328"/>
      <c r="P1371" s="328"/>
    </row>
    <row r="1372" spans="15:16" ht="12.75">
      <c r="O1372" s="328"/>
      <c r="P1372" s="328"/>
    </row>
    <row r="1373" spans="15:16" ht="12.75">
      <c r="O1373" s="328"/>
      <c r="P1373" s="328"/>
    </row>
    <row r="1374" spans="15:16" ht="12.75">
      <c r="O1374" s="328"/>
      <c r="P1374" s="328"/>
    </row>
    <row r="1375" spans="15:16" ht="12.75">
      <c r="O1375" s="328"/>
      <c r="P1375" s="328"/>
    </row>
    <row r="1376" spans="15:16" ht="12.75">
      <c r="O1376" s="328"/>
      <c r="P1376" s="328"/>
    </row>
    <row r="1377" spans="15:16" ht="12.75">
      <c r="O1377" s="328"/>
      <c r="P1377" s="328"/>
    </row>
    <row r="1378" spans="15:16" ht="12.75">
      <c r="O1378" s="328"/>
      <c r="P1378" s="328"/>
    </row>
    <row r="1379" spans="15:16" ht="12.75">
      <c r="O1379" s="328"/>
      <c r="P1379" s="328"/>
    </row>
    <row r="1380" spans="15:16" ht="12.75">
      <c r="O1380" s="328"/>
      <c r="P1380" s="328"/>
    </row>
    <row r="1381" spans="15:16" ht="12.75">
      <c r="O1381" s="328"/>
      <c r="P1381" s="328"/>
    </row>
    <row r="1382" spans="15:16" ht="12.75">
      <c r="O1382" s="328"/>
      <c r="P1382" s="328"/>
    </row>
    <row r="1383" spans="15:16" ht="12.75">
      <c r="O1383" s="328"/>
      <c r="P1383" s="328"/>
    </row>
    <row r="1384" spans="15:16" ht="12.75">
      <c r="O1384" s="328"/>
      <c r="P1384" s="328"/>
    </row>
    <row r="1385" spans="15:16" ht="12.75">
      <c r="O1385" s="328"/>
      <c r="P1385" s="328"/>
    </row>
    <row r="1386" spans="15:16" ht="12.75">
      <c r="O1386" s="328"/>
      <c r="P1386" s="328"/>
    </row>
    <row r="1387" spans="15:16" ht="12.75">
      <c r="O1387" s="328"/>
      <c r="P1387" s="328"/>
    </row>
    <row r="1388" spans="15:16" ht="12.75">
      <c r="O1388" s="328"/>
      <c r="P1388" s="328"/>
    </row>
    <row r="1389" spans="15:16" ht="12.75">
      <c r="O1389" s="328"/>
      <c r="P1389" s="328"/>
    </row>
    <row r="1390" spans="15:16" ht="12.75">
      <c r="O1390" s="328"/>
      <c r="P1390" s="328"/>
    </row>
    <row r="1391" spans="15:16" ht="12.75">
      <c r="O1391" s="328"/>
      <c r="P1391" s="328"/>
    </row>
    <row r="1392" spans="15:16" ht="12.75">
      <c r="O1392" s="328"/>
      <c r="P1392" s="328"/>
    </row>
    <row r="1393" spans="15:16" ht="12.75">
      <c r="O1393" s="328"/>
      <c r="P1393" s="328"/>
    </row>
    <row r="1394" spans="15:16" ht="12.75">
      <c r="O1394" s="328"/>
      <c r="P1394" s="328"/>
    </row>
    <row r="1395" spans="15:16" ht="12.75">
      <c r="O1395" s="328"/>
      <c r="P1395" s="328"/>
    </row>
    <row r="1396" spans="15:16" ht="12.75">
      <c r="O1396" s="328"/>
      <c r="P1396" s="328"/>
    </row>
    <row r="1397" spans="15:16" ht="12.75">
      <c r="O1397" s="328"/>
      <c r="P1397" s="328"/>
    </row>
    <row r="1398" spans="15:16" ht="12.75">
      <c r="O1398" s="328"/>
      <c r="P1398" s="328"/>
    </row>
    <row r="1399" spans="15:16" ht="12.75">
      <c r="O1399" s="328"/>
      <c r="P1399" s="328"/>
    </row>
    <row r="1400" spans="15:16" ht="12.75">
      <c r="O1400" s="328"/>
      <c r="P1400" s="328"/>
    </row>
    <row r="1401" spans="15:16" ht="12.75">
      <c r="O1401" s="328"/>
      <c r="P1401" s="328"/>
    </row>
    <row r="1402" spans="15:16" ht="12.75">
      <c r="O1402" s="328"/>
      <c r="P1402" s="328"/>
    </row>
    <row r="1403" spans="15:16" ht="12.75">
      <c r="O1403" s="328"/>
      <c r="P1403" s="328"/>
    </row>
    <row r="1404" spans="15:16" ht="12.75">
      <c r="O1404" s="328"/>
      <c r="P1404" s="328"/>
    </row>
    <row r="1405" spans="15:16" ht="12.75">
      <c r="O1405" s="328"/>
      <c r="P1405" s="328"/>
    </row>
    <row r="1406" spans="15:16" ht="12.75">
      <c r="O1406" s="328"/>
      <c r="P1406" s="328"/>
    </row>
    <row r="1407" spans="15:16" ht="12.75">
      <c r="O1407" s="328"/>
      <c r="P1407" s="328"/>
    </row>
    <row r="1408" spans="15:16" ht="12.75">
      <c r="O1408" s="328"/>
      <c r="P1408" s="328"/>
    </row>
    <row r="1409" spans="15:16" ht="12.75">
      <c r="O1409" s="328"/>
      <c r="P1409" s="328"/>
    </row>
    <row r="1410" spans="15:16" ht="12.75">
      <c r="O1410" s="328"/>
      <c r="P1410" s="328"/>
    </row>
    <row r="1411" spans="15:16" ht="12.75">
      <c r="O1411" s="328"/>
      <c r="P1411" s="328"/>
    </row>
    <row r="1412" spans="15:16" ht="12.75">
      <c r="O1412" s="328"/>
      <c r="P1412" s="328"/>
    </row>
    <row r="1413" spans="15:16" ht="12.75">
      <c r="O1413" s="328"/>
      <c r="P1413" s="328"/>
    </row>
    <row r="1414" spans="15:16" ht="12.75">
      <c r="O1414" s="328"/>
      <c r="P1414" s="328"/>
    </row>
    <row r="1415" spans="15:16" ht="12.75">
      <c r="O1415" s="328"/>
      <c r="P1415" s="328"/>
    </row>
    <row r="1416" spans="15:16" ht="12.75">
      <c r="O1416" s="328"/>
      <c r="P1416" s="328"/>
    </row>
    <row r="1417" spans="15:16" ht="12.75">
      <c r="O1417" s="328"/>
      <c r="P1417" s="328"/>
    </row>
    <row r="1418" spans="15:16" ht="12.75">
      <c r="O1418" s="328"/>
      <c r="P1418" s="328"/>
    </row>
    <row r="1419" spans="15:16" ht="12.75">
      <c r="O1419" s="328"/>
      <c r="P1419" s="328"/>
    </row>
    <row r="1420" spans="15:16" ht="12.75">
      <c r="O1420" s="328"/>
      <c r="P1420" s="328"/>
    </row>
    <row r="1421" spans="15:16" ht="12.75">
      <c r="O1421" s="328"/>
      <c r="P1421" s="328"/>
    </row>
    <row r="1422" spans="15:16" ht="12.75">
      <c r="O1422" s="328"/>
      <c r="P1422" s="328"/>
    </row>
    <row r="1423" spans="15:16" ht="12.75">
      <c r="O1423" s="328"/>
      <c r="P1423" s="328"/>
    </row>
    <row r="1424" spans="15:16" ht="12.75">
      <c r="O1424" s="328"/>
      <c r="P1424" s="328"/>
    </row>
    <row r="1425" spans="15:16" ht="12.75">
      <c r="O1425" s="328"/>
      <c r="P1425" s="328"/>
    </row>
    <row r="1426" spans="15:16" ht="12.75">
      <c r="O1426" s="328"/>
      <c r="P1426" s="328"/>
    </row>
    <row r="1427" spans="15:16" ht="12.75">
      <c r="O1427" s="328"/>
      <c r="P1427" s="328"/>
    </row>
    <row r="1428" spans="15:16" ht="12.75">
      <c r="O1428" s="328"/>
      <c r="P1428" s="328"/>
    </row>
    <row r="1429" spans="15:16" ht="12.75">
      <c r="O1429" s="328"/>
      <c r="P1429" s="328"/>
    </row>
    <row r="1430" spans="15:16" ht="12.75">
      <c r="O1430" s="328"/>
      <c r="P1430" s="328"/>
    </row>
    <row r="1431" spans="15:16" ht="12.75">
      <c r="O1431" s="328"/>
      <c r="P1431" s="328"/>
    </row>
    <row r="1432" spans="15:16" ht="12.75">
      <c r="O1432" s="328"/>
      <c r="P1432" s="328"/>
    </row>
    <row r="1433" spans="15:16" ht="12.75">
      <c r="O1433" s="328"/>
      <c r="P1433" s="328"/>
    </row>
    <row r="1434" spans="15:16" ht="12.75">
      <c r="O1434" s="328"/>
      <c r="P1434" s="328"/>
    </row>
    <row r="1435" spans="15:16" ht="12.75">
      <c r="O1435" s="328"/>
      <c r="P1435" s="328"/>
    </row>
    <row r="1436" spans="15:16" ht="12.75">
      <c r="O1436" s="328"/>
      <c r="P1436" s="328"/>
    </row>
    <row r="1437" spans="15:16" ht="12.75">
      <c r="O1437" s="328"/>
      <c r="P1437" s="328"/>
    </row>
    <row r="1438" spans="15:16" ht="12.75">
      <c r="O1438" s="328"/>
      <c r="P1438" s="328"/>
    </row>
    <row r="1439" spans="15:16" ht="12.75">
      <c r="O1439" s="328"/>
      <c r="P1439" s="328"/>
    </row>
    <row r="1440" spans="15:16" ht="12.75">
      <c r="O1440" s="328"/>
      <c r="P1440" s="328"/>
    </row>
    <row r="1441" spans="15:16" ht="12.75">
      <c r="O1441" s="328"/>
      <c r="P1441" s="328"/>
    </row>
    <row r="1442" spans="15:16" ht="12.75">
      <c r="O1442" s="328"/>
      <c r="P1442" s="328"/>
    </row>
    <row r="1443" spans="15:16" ht="12.75">
      <c r="O1443" s="328"/>
      <c r="P1443" s="328"/>
    </row>
    <row r="1444" spans="15:16" ht="12.75">
      <c r="O1444" s="328"/>
      <c r="P1444" s="328"/>
    </row>
    <row r="1445" spans="15:16" ht="12.75">
      <c r="O1445" s="328"/>
      <c r="P1445" s="328"/>
    </row>
    <row r="1446" spans="15:16" ht="12.75">
      <c r="O1446" s="328"/>
      <c r="P1446" s="328"/>
    </row>
    <row r="1447" spans="15:16" ht="12.75">
      <c r="O1447" s="328"/>
      <c r="P1447" s="328"/>
    </row>
    <row r="1448" spans="15:16" ht="12.75">
      <c r="O1448" s="328"/>
      <c r="P1448" s="328"/>
    </row>
    <row r="1449" spans="15:16" ht="12.75">
      <c r="O1449" s="328"/>
      <c r="P1449" s="328"/>
    </row>
    <row r="1450" spans="15:16" ht="12.75">
      <c r="O1450" s="328"/>
      <c r="P1450" s="328"/>
    </row>
    <row r="1451" spans="15:16" ht="12.75">
      <c r="O1451" s="328"/>
      <c r="P1451" s="328"/>
    </row>
    <row r="1452" spans="15:16" ht="12.75">
      <c r="O1452" s="328"/>
      <c r="P1452" s="328"/>
    </row>
    <row r="1453" spans="15:16" ht="12.75">
      <c r="O1453" s="328"/>
      <c r="P1453" s="328"/>
    </row>
    <row r="1454" spans="15:16" ht="12.75">
      <c r="O1454" s="328"/>
      <c r="P1454" s="328"/>
    </row>
    <row r="1455" spans="15:16" ht="12.75">
      <c r="O1455" s="328"/>
      <c r="P1455" s="328"/>
    </row>
    <row r="1456" spans="15:16" ht="12.75">
      <c r="O1456" s="328"/>
      <c r="P1456" s="328"/>
    </row>
    <row r="1457" spans="15:16" ht="12.75">
      <c r="O1457" s="328"/>
      <c r="P1457" s="328"/>
    </row>
    <row r="1458" spans="15:16" ht="12.75">
      <c r="O1458" s="328"/>
      <c r="P1458" s="328"/>
    </row>
    <row r="1459" spans="15:16" ht="12.75">
      <c r="O1459" s="328"/>
      <c r="P1459" s="328"/>
    </row>
    <row r="1460" spans="15:16" ht="12.75">
      <c r="O1460" s="328"/>
      <c r="P1460" s="328"/>
    </row>
    <row r="1461" spans="15:16" ht="12.75">
      <c r="O1461" s="328"/>
      <c r="P1461" s="328"/>
    </row>
    <row r="1462" spans="15:16" ht="12.75">
      <c r="O1462" s="328"/>
      <c r="P1462" s="328"/>
    </row>
    <row r="1463" spans="15:16" ht="12.75">
      <c r="O1463" s="328"/>
      <c r="P1463" s="328"/>
    </row>
    <row r="1464" spans="15:16" ht="12.75">
      <c r="O1464" s="328"/>
      <c r="P1464" s="328"/>
    </row>
    <row r="1465" spans="15:16" ht="12.75">
      <c r="O1465" s="328"/>
      <c r="P1465" s="328"/>
    </row>
    <row r="1466" spans="15:16" ht="12.75">
      <c r="O1466" s="328"/>
      <c r="P1466" s="328"/>
    </row>
    <row r="1467" spans="15:16" ht="12.75">
      <c r="O1467" s="328"/>
      <c r="P1467" s="328"/>
    </row>
    <row r="1468" spans="15:16" ht="12.75">
      <c r="O1468" s="328"/>
      <c r="P1468" s="328"/>
    </row>
    <row r="1469" spans="15:16" ht="12.75">
      <c r="O1469" s="328"/>
      <c r="P1469" s="328"/>
    </row>
    <row r="1470" spans="15:16" ht="12.75">
      <c r="O1470" s="328"/>
      <c r="P1470" s="328"/>
    </row>
    <row r="1471" spans="15:16" ht="12.75">
      <c r="O1471" s="328"/>
      <c r="P1471" s="328"/>
    </row>
    <row r="1472" spans="15:16" ht="12.75">
      <c r="O1472" s="328"/>
      <c r="P1472" s="328"/>
    </row>
    <row r="1473" spans="15:16" ht="12.75">
      <c r="O1473" s="328"/>
      <c r="P1473" s="328"/>
    </row>
    <row r="1474" spans="15:16" ht="12.75">
      <c r="O1474" s="328"/>
      <c r="P1474" s="328"/>
    </row>
    <row r="1475" spans="15:16" ht="12.75">
      <c r="O1475" s="328"/>
      <c r="P1475" s="328"/>
    </row>
    <row r="1476" spans="15:16" ht="12.75">
      <c r="O1476" s="328"/>
      <c r="P1476" s="328"/>
    </row>
    <row r="1477" spans="15:16" ht="12.75">
      <c r="O1477" s="328"/>
      <c r="P1477" s="328"/>
    </row>
    <row r="1478" spans="15:16" ht="12.75">
      <c r="O1478" s="328"/>
      <c r="P1478" s="328"/>
    </row>
    <row r="1479" spans="15:16" ht="12.75">
      <c r="O1479" s="328"/>
      <c r="P1479" s="328"/>
    </row>
    <row r="1480" spans="15:16" ht="12.75">
      <c r="O1480" s="328"/>
      <c r="P1480" s="328"/>
    </row>
    <row r="1481" spans="15:16" ht="12.75">
      <c r="O1481" s="328"/>
      <c r="P1481" s="328"/>
    </row>
    <row r="1482" spans="15:16" ht="12.75">
      <c r="O1482" s="328"/>
      <c r="P1482" s="328"/>
    </row>
    <row r="1483" spans="15:16" ht="12.75">
      <c r="O1483" s="328"/>
      <c r="P1483" s="328"/>
    </row>
    <row r="1484" spans="15:16" ht="12.75">
      <c r="O1484" s="328"/>
      <c r="P1484" s="328"/>
    </row>
    <row r="1485" spans="15:16" ht="12.75">
      <c r="O1485" s="328"/>
      <c r="P1485" s="328"/>
    </row>
    <row r="1486" spans="15:16" ht="12.75">
      <c r="O1486" s="328"/>
      <c r="P1486" s="328"/>
    </row>
    <row r="1487" spans="15:16" ht="12.75">
      <c r="O1487" s="328"/>
      <c r="P1487" s="328"/>
    </row>
    <row r="1488" spans="15:16" ht="12.75">
      <c r="O1488" s="328"/>
      <c r="P1488" s="328"/>
    </row>
    <row r="1489" spans="15:16" ht="12.75">
      <c r="O1489" s="328"/>
      <c r="P1489" s="328"/>
    </row>
    <row r="1490" spans="15:16" ht="12.75">
      <c r="O1490" s="328"/>
      <c r="P1490" s="328"/>
    </row>
    <row r="1491" spans="15:16" ht="12.75">
      <c r="O1491" s="328"/>
      <c r="P1491" s="328"/>
    </row>
    <row r="1492" spans="15:16" ht="12.75">
      <c r="O1492" s="328"/>
      <c r="P1492" s="328"/>
    </row>
    <row r="1493" spans="15:16" ht="12.75">
      <c r="O1493" s="328"/>
      <c r="P1493" s="328"/>
    </row>
    <row r="1494" spans="15:16" ht="12.75">
      <c r="O1494" s="328"/>
      <c r="P1494" s="328"/>
    </row>
    <row r="1495" spans="15:16" ht="12.75">
      <c r="O1495" s="328"/>
      <c r="P1495" s="328"/>
    </row>
    <row r="1496" spans="15:16" ht="12.75">
      <c r="O1496" s="328"/>
      <c r="P1496" s="328"/>
    </row>
    <row r="1497" spans="15:16" ht="12.75">
      <c r="O1497" s="328"/>
      <c r="P1497" s="328"/>
    </row>
    <row r="1498" spans="15:16" ht="12.75">
      <c r="O1498" s="328"/>
      <c r="P1498" s="328"/>
    </row>
    <row r="1499" spans="15:16" ht="12.75">
      <c r="O1499" s="328"/>
      <c r="P1499" s="328"/>
    </row>
    <row r="1500" spans="15:16" ht="12.75">
      <c r="O1500" s="328"/>
      <c r="P1500" s="328"/>
    </row>
    <row r="1501" spans="15:16" ht="12.75">
      <c r="O1501" s="328"/>
      <c r="P1501" s="328"/>
    </row>
    <row r="1502" spans="15:16" ht="12.75">
      <c r="O1502" s="328"/>
      <c r="P1502" s="328"/>
    </row>
    <row r="1503" spans="15:16" ht="12.75">
      <c r="O1503" s="328"/>
      <c r="P1503" s="328"/>
    </row>
    <row r="1504" spans="15:16" ht="12.75">
      <c r="O1504" s="328"/>
      <c r="P1504" s="328"/>
    </row>
    <row r="1505" spans="15:16" ht="12.75">
      <c r="O1505" s="328"/>
      <c r="P1505" s="328"/>
    </row>
    <row r="1506" spans="15:16" ht="12.75">
      <c r="O1506" s="328"/>
      <c r="P1506" s="328"/>
    </row>
    <row r="1507" spans="15:16" ht="12.75">
      <c r="O1507" s="328"/>
      <c r="P1507" s="328"/>
    </row>
    <row r="1508" spans="15:16" ht="12.75">
      <c r="O1508" s="328"/>
      <c r="P1508" s="328"/>
    </row>
    <row r="1509" spans="15:16" ht="12.75">
      <c r="O1509" s="328"/>
      <c r="P1509" s="328"/>
    </row>
    <row r="1510" spans="15:16" ht="12.75">
      <c r="O1510" s="328"/>
      <c r="P1510" s="328"/>
    </row>
    <row r="1511" spans="15:16" ht="12.75">
      <c r="O1511" s="328"/>
      <c r="P1511" s="328"/>
    </row>
    <row r="1512" spans="15:16" ht="12.75">
      <c r="O1512" s="328"/>
      <c r="P1512" s="328"/>
    </row>
    <row r="1513" spans="15:16" ht="12.75">
      <c r="O1513" s="328"/>
      <c r="P1513" s="328"/>
    </row>
    <row r="1514" spans="15:16" ht="12.75">
      <c r="O1514" s="328"/>
      <c r="P1514" s="328"/>
    </row>
    <row r="1515" spans="15:16" ht="12.75">
      <c r="O1515" s="328"/>
      <c r="P1515" s="328"/>
    </row>
    <row r="1516" spans="15:16" ht="12.75">
      <c r="O1516" s="328"/>
      <c r="P1516" s="328"/>
    </row>
    <row r="1517" spans="15:16" ht="12.75">
      <c r="O1517" s="328"/>
      <c r="P1517" s="328"/>
    </row>
    <row r="1518" spans="15:16" ht="12.75">
      <c r="O1518" s="328"/>
      <c r="P1518" s="328"/>
    </row>
    <row r="1519" spans="15:16" ht="12.75">
      <c r="O1519" s="328"/>
      <c r="P1519" s="328"/>
    </row>
    <row r="1520" spans="15:16" ht="12.75">
      <c r="O1520" s="328"/>
      <c r="P1520" s="328"/>
    </row>
    <row r="1521" spans="15:16" ht="12.75">
      <c r="O1521" s="328"/>
      <c r="P1521" s="328"/>
    </row>
    <row r="1522" spans="15:16" ht="12.75">
      <c r="O1522" s="328"/>
      <c r="P1522" s="328"/>
    </row>
    <row r="1523" spans="15:16" ht="12.75">
      <c r="O1523" s="328"/>
      <c r="P1523" s="328"/>
    </row>
    <row r="1524" spans="15:16" ht="12.75">
      <c r="O1524" s="328"/>
      <c r="P1524" s="328"/>
    </row>
    <row r="1525" spans="15:16" ht="12.75">
      <c r="O1525" s="328"/>
      <c r="P1525" s="328"/>
    </row>
    <row r="1526" spans="15:16" ht="12.75">
      <c r="O1526" s="328"/>
      <c r="P1526" s="328"/>
    </row>
    <row r="1527" spans="15:16" ht="12.75">
      <c r="O1527" s="328"/>
      <c r="P1527" s="328"/>
    </row>
    <row r="1528" spans="15:16" ht="12.75">
      <c r="O1528" s="328"/>
      <c r="P1528" s="328"/>
    </row>
    <row r="1529" spans="15:16" ht="12.75">
      <c r="O1529" s="328"/>
      <c r="P1529" s="328"/>
    </row>
    <row r="1530" spans="15:16" ht="12.75">
      <c r="O1530" s="328"/>
      <c r="P1530" s="328"/>
    </row>
    <row r="1531" spans="15:16" ht="12.75">
      <c r="O1531" s="328"/>
      <c r="P1531" s="328"/>
    </row>
    <row r="1532" spans="15:16" ht="12.75">
      <c r="O1532" s="328"/>
      <c r="P1532" s="328"/>
    </row>
    <row r="1533" spans="15:16" ht="12.75">
      <c r="O1533" s="328"/>
      <c r="P1533" s="328"/>
    </row>
    <row r="1534" spans="15:16" ht="12.75">
      <c r="O1534" s="328"/>
      <c r="P1534" s="328"/>
    </row>
    <row r="1535" spans="15:16" ht="12.75">
      <c r="O1535" s="328"/>
      <c r="P1535" s="328"/>
    </row>
    <row r="1536" spans="15:16" ht="12.75">
      <c r="O1536" s="328"/>
      <c r="P1536" s="328"/>
    </row>
    <row r="1537" spans="15:16" ht="12.75">
      <c r="O1537" s="328"/>
      <c r="P1537" s="328"/>
    </row>
    <row r="1538" spans="15:16" ht="12.75">
      <c r="O1538" s="328"/>
      <c r="P1538" s="328"/>
    </row>
    <row r="1539" spans="15:16" ht="12.75">
      <c r="O1539" s="328"/>
      <c r="P1539" s="328"/>
    </row>
    <row r="1540" spans="15:16" ht="12.75">
      <c r="O1540" s="328"/>
      <c r="P1540" s="328"/>
    </row>
    <row r="1541" spans="15:16" ht="12.75">
      <c r="O1541" s="328"/>
      <c r="P1541" s="328"/>
    </row>
    <row r="1542" spans="15:16" ht="12.75">
      <c r="O1542" s="328"/>
      <c r="P1542" s="328"/>
    </row>
    <row r="1543" spans="15:16" ht="12.75">
      <c r="O1543" s="328"/>
      <c r="P1543" s="328"/>
    </row>
    <row r="1544" spans="15:16" ht="12.75">
      <c r="O1544" s="328"/>
      <c r="P1544" s="328"/>
    </row>
    <row r="1545" spans="15:16" ht="12.75">
      <c r="O1545" s="328"/>
      <c r="P1545" s="328"/>
    </row>
    <row r="1546" spans="15:16" ht="12.75">
      <c r="O1546" s="328"/>
      <c r="P1546" s="328"/>
    </row>
    <row r="1547" spans="15:16" ht="12.75">
      <c r="O1547" s="328"/>
      <c r="P1547" s="328"/>
    </row>
    <row r="1548" spans="15:16" ht="12.75">
      <c r="O1548" s="328"/>
      <c r="P1548" s="328"/>
    </row>
    <row r="1549" spans="15:16" ht="12.75">
      <c r="O1549" s="328"/>
      <c r="P1549" s="328"/>
    </row>
    <row r="1550" spans="15:16" ht="12.75">
      <c r="O1550" s="328"/>
      <c r="P1550" s="328"/>
    </row>
    <row r="1551" spans="15:16" ht="12.75">
      <c r="O1551" s="328"/>
      <c r="P1551" s="328"/>
    </row>
    <row r="1552" spans="15:16" ht="12.75">
      <c r="O1552" s="328"/>
      <c r="P1552" s="328"/>
    </row>
    <row r="1553" spans="15:16" ht="12.75">
      <c r="O1553" s="328"/>
      <c r="P1553" s="328"/>
    </row>
    <row r="1554" spans="15:16" ht="12.75">
      <c r="O1554" s="328"/>
      <c r="P1554" s="328"/>
    </row>
    <row r="1555" spans="15:16" ht="12.75">
      <c r="O1555" s="328"/>
      <c r="P1555" s="328"/>
    </row>
    <row r="1556" spans="15:16" ht="12.75">
      <c r="O1556" s="328"/>
      <c r="P1556" s="328"/>
    </row>
    <row r="1557" spans="15:16" ht="12.75">
      <c r="O1557" s="328"/>
      <c r="P1557" s="328"/>
    </row>
    <row r="1558" spans="15:16" ht="12.75">
      <c r="O1558" s="328"/>
      <c r="P1558" s="328"/>
    </row>
    <row r="1559" spans="15:16" ht="12.75">
      <c r="O1559" s="328"/>
      <c r="P1559" s="328"/>
    </row>
    <row r="1560" spans="15:16" ht="12.75">
      <c r="O1560" s="328"/>
      <c r="P1560" s="328"/>
    </row>
    <row r="1561" spans="15:16" ht="12.75">
      <c r="O1561" s="328"/>
      <c r="P1561" s="328"/>
    </row>
    <row r="1562" spans="15:16" ht="12.75">
      <c r="O1562" s="328"/>
      <c r="P1562" s="328"/>
    </row>
    <row r="1563" spans="15:16" ht="12.75">
      <c r="O1563" s="328"/>
      <c r="P1563" s="328"/>
    </row>
    <row r="1564" spans="15:16" ht="12.75">
      <c r="O1564" s="328"/>
      <c r="P1564" s="328"/>
    </row>
    <row r="1565" spans="15:16" ht="12.75">
      <c r="O1565" s="328"/>
      <c r="P1565" s="328"/>
    </row>
    <row r="1566" spans="15:16" ht="12.75">
      <c r="O1566" s="328"/>
      <c r="P1566" s="328"/>
    </row>
    <row r="1567" spans="15:16" ht="12.75">
      <c r="O1567" s="328"/>
      <c r="P1567" s="328"/>
    </row>
    <row r="1568" spans="15:16" ht="12.75">
      <c r="O1568" s="328"/>
      <c r="P1568" s="328"/>
    </row>
    <row r="1569" spans="15:16" ht="12.75">
      <c r="O1569" s="328"/>
      <c r="P1569" s="328"/>
    </row>
    <row r="1570" spans="15:16" ht="12.75">
      <c r="O1570" s="328"/>
      <c r="P1570" s="328"/>
    </row>
    <row r="1571" spans="15:16" ht="12.75">
      <c r="O1571" s="328"/>
      <c r="P1571" s="328"/>
    </row>
    <row r="1572" spans="15:16" ht="12.75">
      <c r="O1572" s="328"/>
      <c r="P1572" s="328"/>
    </row>
    <row r="1573" spans="15:16" ht="12.75">
      <c r="O1573" s="328"/>
      <c r="P1573" s="328"/>
    </row>
    <row r="1574" spans="15:16" ht="12.75">
      <c r="O1574" s="328"/>
      <c r="P1574" s="328"/>
    </row>
    <row r="1575" spans="15:16" ht="12.75">
      <c r="O1575" s="328"/>
      <c r="P1575" s="328"/>
    </row>
    <row r="1576" spans="15:16" ht="12.75">
      <c r="O1576" s="328"/>
      <c r="P1576" s="328"/>
    </row>
    <row r="1577" spans="15:16" ht="12.75">
      <c r="O1577" s="328"/>
      <c r="P1577" s="328"/>
    </row>
    <row r="1578" spans="15:16" ht="12.75">
      <c r="O1578" s="328"/>
      <c r="P1578" s="328"/>
    </row>
    <row r="1579" spans="15:16" ht="12.75">
      <c r="O1579" s="328"/>
      <c r="P1579" s="328"/>
    </row>
    <row r="1580" spans="15:16" ht="12.75">
      <c r="O1580" s="328"/>
      <c r="P1580" s="328"/>
    </row>
    <row r="1581" spans="15:16" ht="12.75">
      <c r="O1581" s="328"/>
      <c r="P1581" s="328"/>
    </row>
    <row r="1582" spans="15:16" ht="12.75">
      <c r="O1582" s="328"/>
      <c r="P1582" s="328"/>
    </row>
    <row r="1583" spans="15:16" ht="12.75">
      <c r="O1583" s="328"/>
      <c r="P1583" s="328"/>
    </row>
    <row r="1584" spans="15:16" ht="12.75">
      <c r="O1584" s="328"/>
      <c r="P1584" s="328"/>
    </row>
    <row r="1585" spans="15:16" ht="12.75">
      <c r="O1585" s="328"/>
      <c r="P1585" s="328"/>
    </row>
    <row r="1586" spans="15:16" ht="12.75">
      <c r="O1586" s="328"/>
      <c r="P1586" s="328"/>
    </row>
    <row r="1587" spans="15:16" ht="12.75">
      <c r="O1587" s="328"/>
      <c r="P1587" s="328"/>
    </row>
    <row r="1588" spans="15:16" ht="12.75">
      <c r="O1588" s="328"/>
      <c r="P1588" s="328"/>
    </row>
    <row r="1589" spans="15:16" ht="12.75">
      <c r="O1589" s="328"/>
      <c r="P1589" s="328"/>
    </row>
    <row r="1590" spans="15:16" ht="12.75">
      <c r="O1590" s="328"/>
      <c r="P1590" s="328"/>
    </row>
    <row r="1591" spans="15:16" ht="12.75">
      <c r="O1591" s="328"/>
      <c r="P1591" s="328"/>
    </row>
    <row r="1592" spans="15:16" ht="12.75">
      <c r="O1592" s="328"/>
      <c r="P1592" s="328"/>
    </row>
    <row r="1593" spans="15:16" ht="12.75">
      <c r="O1593" s="328"/>
      <c r="P1593" s="328"/>
    </row>
    <row r="1594" spans="15:16" ht="12.75">
      <c r="O1594" s="328"/>
      <c r="P1594" s="328"/>
    </row>
    <row r="1595" spans="15:16" ht="12.75">
      <c r="O1595" s="328"/>
      <c r="P1595" s="328"/>
    </row>
    <row r="1596" spans="15:16" ht="12.75">
      <c r="O1596" s="328"/>
      <c r="P1596" s="328"/>
    </row>
    <row r="1597" spans="15:16" ht="12.75">
      <c r="O1597" s="328"/>
      <c r="P1597" s="328"/>
    </row>
    <row r="1598" spans="15:16" ht="12.75">
      <c r="O1598" s="328"/>
      <c r="P1598" s="328"/>
    </row>
    <row r="1599" spans="15:16" ht="12.75">
      <c r="O1599" s="328"/>
      <c r="P1599" s="328"/>
    </row>
    <row r="1600" spans="15:16" ht="12.75">
      <c r="O1600" s="328"/>
      <c r="P1600" s="328"/>
    </row>
    <row r="1601" spans="15:16" ht="12.75">
      <c r="O1601" s="328"/>
      <c r="P1601" s="328"/>
    </row>
    <row r="1602" spans="15:16" ht="12.75">
      <c r="O1602" s="328"/>
      <c r="P1602" s="328"/>
    </row>
    <row r="1603" spans="15:16" ht="12.75">
      <c r="O1603" s="328"/>
      <c r="P1603" s="328"/>
    </row>
    <row r="1604" spans="15:16" ht="12.75">
      <c r="O1604" s="328"/>
      <c r="P1604" s="328"/>
    </row>
    <row r="1605" spans="15:16" ht="12.75">
      <c r="O1605" s="328"/>
      <c r="P1605" s="328"/>
    </row>
    <row r="1606" spans="15:16" ht="12.75">
      <c r="O1606" s="328"/>
      <c r="P1606" s="328"/>
    </row>
    <row r="1607" spans="15:16" ht="12.75">
      <c r="O1607" s="328"/>
      <c r="P1607" s="328"/>
    </row>
    <row r="1608" spans="15:16" ht="12.75">
      <c r="O1608" s="328"/>
      <c r="P1608" s="328"/>
    </row>
    <row r="1609" spans="15:16" ht="12.75">
      <c r="O1609" s="328"/>
      <c r="P1609" s="328"/>
    </row>
    <row r="1610" spans="15:16" ht="12.75">
      <c r="O1610" s="328"/>
      <c r="P1610" s="328"/>
    </row>
    <row r="1611" spans="15:16" ht="12.75">
      <c r="O1611" s="328"/>
      <c r="P1611" s="328"/>
    </row>
    <row r="1612" spans="15:16" ht="12.75">
      <c r="O1612" s="328"/>
      <c r="P1612" s="328"/>
    </row>
    <row r="1613" spans="15:16" ht="12.75">
      <c r="O1613" s="328"/>
      <c r="P1613" s="328"/>
    </row>
    <row r="1614" spans="15:16" ht="12.75">
      <c r="O1614" s="328"/>
      <c r="P1614" s="328"/>
    </row>
    <row r="1615" spans="15:16" ht="12.75">
      <c r="O1615" s="328"/>
      <c r="P1615" s="328"/>
    </row>
    <row r="1616" spans="15:16" ht="12.75">
      <c r="O1616" s="328"/>
      <c r="P1616" s="328"/>
    </row>
    <row r="1617" spans="15:16" ht="12.75">
      <c r="O1617" s="328"/>
      <c r="P1617" s="328"/>
    </row>
    <row r="1618" spans="15:16" ht="12.75">
      <c r="O1618" s="328"/>
      <c r="P1618" s="328"/>
    </row>
    <row r="1619" spans="15:16" ht="12.75">
      <c r="O1619" s="328"/>
      <c r="P1619" s="328"/>
    </row>
    <row r="1620" spans="15:16" ht="12.75">
      <c r="O1620" s="328"/>
      <c r="P1620" s="328"/>
    </row>
    <row r="1621" spans="15:16" ht="12.75">
      <c r="O1621" s="328"/>
      <c r="P1621" s="328"/>
    </row>
    <row r="1622" spans="15:16" ht="12.75">
      <c r="O1622" s="328"/>
      <c r="P1622" s="328"/>
    </row>
    <row r="1623" spans="15:16" ht="12.75">
      <c r="O1623" s="328"/>
      <c r="P1623" s="328"/>
    </row>
    <row r="1624" spans="15:16" ht="12.75">
      <c r="O1624" s="328"/>
      <c r="P1624" s="328"/>
    </row>
    <row r="1625" spans="15:16" ht="12.75">
      <c r="O1625" s="328"/>
      <c r="P1625" s="328"/>
    </row>
    <row r="1626" spans="15:16" ht="12.75">
      <c r="O1626" s="328"/>
      <c r="P1626" s="328"/>
    </row>
    <row r="1627" spans="15:16" ht="12.75">
      <c r="O1627" s="328"/>
      <c r="P1627" s="328"/>
    </row>
    <row r="1628" spans="15:16" ht="12.75">
      <c r="O1628" s="328"/>
      <c r="P1628" s="328"/>
    </row>
    <row r="1629" spans="15:16" ht="12.75">
      <c r="O1629" s="328"/>
      <c r="P1629" s="328"/>
    </row>
    <row r="1630" spans="15:16" ht="12.75">
      <c r="O1630" s="328"/>
      <c r="P1630" s="328"/>
    </row>
    <row r="1631" spans="15:16" ht="12.75">
      <c r="O1631" s="328"/>
      <c r="P1631" s="328"/>
    </row>
    <row r="1632" spans="15:16" ht="12.75">
      <c r="O1632" s="328"/>
      <c r="P1632" s="328"/>
    </row>
    <row r="1633" spans="15:16" ht="12.75">
      <c r="O1633" s="328"/>
      <c r="P1633" s="328"/>
    </row>
    <row r="1634" spans="15:16" ht="12.75">
      <c r="O1634" s="328"/>
      <c r="P1634" s="328"/>
    </row>
    <row r="1635" spans="15:16" ht="12.75">
      <c r="O1635" s="328"/>
      <c r="P1635" s="328"/>
    </row>
    <row r="1636" spans="15:16" ht="12.75">
      <c r="O1636" s="328"/>
      <c r="P1636" s="328"/>
    </row>
    <row r="1637" spans="15:16" ht="12.75">
      <c r="O1637" s="328"/>
      <c r="P1637" s="328"/>
    </row>
    <row r="1638" spans="15:16" ht="12.75">
      <c r="O1638" s="328"/>
      <c r="P1638" s="328"/>
    </row>
    <row r="1639" spans="15:16" ht="12.75">
      <c r="O1639" s="328"/>
      <c r="P1639" s="328"/>
    </row>
    <row r="1640" spans="15:16" ht="12.75">
      <c r="O1640" s="328"/>
      <c r="P1640" s="328"/>
    </row>
    <row r="1641" spans="15:16" ht="12.75">
      <c r="O1641" s="328"/>
      <c r="P1641" s="328"/>
    </row>
    <row r="1642" spans="15:16" ht="12.75">
      <c r="O1642" s="328"/>
      <c r="P1642" s="328"/>
    </row>
    <row r="1643" spans="15:16" ht="12.75">
      <c r="O1643" s="328"/>
      <c r="P1643" s="328"/>
    </row>
    <row r="1644" spans="15:16" ht="12.75">
      <c r="O1644" s="328"/>
      <c r="P1644" s="328"/>
    </row>
    <row r="1645" spans="15:16" ht="12.75">
      <c r="O1645" s="328"/>
      <c r="P1645" s="328"/>
    </row>
    <row r="1646" spans="15:16" ht="12.75">
      <c r="O1646" s="328"/>
      <c r="P1646" s="328"/>
    </row>
    <row r="1647" spans="15:16" ht="12.75">
      <c r="O1647" s="328"/>
      <c r="P1647" s="328"/>
    </row>
    <row r="1648" spans="15:16" ht="12.75">
      <c r="O1648" s="328"/>
      <c r="P1648" s="328"/>
    </row>
    <row r="1649" spans="15:16" ht="12.75">
      <c r="O1649" s="328"/>
      <c r="P1649" s="328"/>
    </row>
    <row r="1650" spans="15:16" ht="12.75">
      <c r="O1650" s="328"/>
      <c r="P1650" s="328"/>
    </row>
    <row r="1651" spans="15:16" ht="12.75">
      <c r="O1651" s="328"/>
      <c r="P1651" s="328"/>
    </row>
    <row r="1652" spans="15:16" ht="12.75">
      <c r="O1652" s="328"/>
      <c r="P1652" s="328"/>
    </row>
    <row r="1653" spans="15:16" ht="12.75">
      <c r="O1653" s="328"/>
      <c r="P1653" s="328"/>
    </row>
    <row r="1654" spans="15:16" ht="12.75">
      <c r="O1654" s="328"/>
      <c r="P1654" s="328"/>
    </row>
    <row r="1655" spans="15:16" ht="12.75">
      <c r="O1655" s="328"/>
      <c r="P1655" s="328"/>
    </row>
    <row r="1656" spans="15:16" ht="12.75">
      <c r="O1656" s="328"/>
      <c r="P1656" s="328"/>
    </row>
    <row r="1657" spans="15:16" ht="12.75">
      <c r="O1657" s="328"/>
      <c r="P1657" s="328"/>
    </row>
    <row r="1658" spans="15:16" ht="12.75">
      <c r="O1658" s="328"/>
      <c r="P1658" s="328"/>
    </row>
    <row r="1659" spans="15:16" ht="12.75">
      <c r="O1659" s="328"/>
      <c r="P1659" s="328"/>
    </row>
    <row r="1660" spans="15:16" ht="12.75">
      <c r="O1660" s="328"/>
      <c r="P1660" s="328"/>
    </row>
    <row r="1661" spans="15:16" ht="12.75">
      <c r="O1661" s="328"/>
      <c r="P1661" s="328"/>
    </row>
    <row r="1662" spans="15:16" ht="12.75">
      <c r="O1662" s="328"/>
      <c r="P1662" s="328"/>
    </row>
    <row r="1663" spans="15:16" ht="12.75">
      <c r="O1663" s="328"/>
      <c r="P1663" s="328"/>
    </row>
    <row r="1664" spans="15:16" ht="12.75">
      <c r="O1664" s="328"/>
      <c r="P1664" s="328"/>
    </row>
    <row r="1665" spans="15:16" ht="12.75">
      <c r="O1665" s="328"/>
      <c r="P1665" s="328"/>
    </row>
    <row r="1666" spans="15:16" ht="12.75">
      <c r="O1666" s="328"/>
      <c r="P1666" s="328"/>
    </row>
    <row r="1667" spans="15:16" ht="12.75">
      <c r="O1667" s="328"/>
      <c r="P1667" s="328"/>
    </row>
    <row r="1668" spans="15:16" ht="12.75">
      <c r="O1668" s="328"/>
      <c r="P1668" s="328"/>
    </row>
    <row r="1669" spans="15:16" ht="12.75">
      <c r="O1669" s="328"/>
      <c r="P1669" s="328"/>
    </row>
    <row r="1670" spans="15:16" ht="12.75">
      <c r="O1670" s="328"/>
      <c r="P1670" s="328"/>
    </row>
    <row r="1671" spans="15:16" ht="12.75">
      <c r="O1671" s="328"/>
      <c r="P1671" s="328"/>
    </row>
    <row r="1672" spans="15:16" ht="12.75">
      <c r="O1672" s="328"/>
      <c r="P1672" s="328"/>
    </row>
    <row r="1673" spans="15:16" ht="12.75">
      <c r="O1673" s="328"/>
      <c r="P1673" s="328"/>
    </row>
    <row r="1674" spans="15:16" ht="12.75">
      <c r="O1674" s="328"/>
      <c r="P1674" s="328"/>
    </row>
    <row r="1675" spans="15:16" ht="12.75">
      <c r="O1675" s="328"/>
      <c r="P1675" s="328"/>
    </row>
    <row r="1676" spans="15:16" ht="12.75">
      <c r="O1676" s="328"/>
      <c r="P1676" s="328"/>
    </row>
    <row r="1677" spans="15:16" ht="12.75">
      <c r="O1677" s="328"/>
      <c r="P1677" s="328"/>
    </row>
    <row r="1678" spans="15:16" ht="12.75">
      <c r="O1678" s="328"/>
      <c r="P1678" s="328"/>
    </row>
    <row r="1679" spans="15:16" ht="12.75">
      <c r="O1679" s="328"/>
      <c r="P1679" s="328"/>
    </row>
    <row r="1680" spans="15:16" ht="12.75">
      <c r="O1680" s="328"/>
      <c r="P1680" s="328"/>
    </row>
    <row r="1681" spans="15:16" ht="12.75">
      <c r="O1681" s="328"/>
      <c r="P1681" s="328"/>
    </row>
    <row r="1682" spans="15:16" ht="12.75">
      <c r="O1682" s="328"/>
      <c r="P1682" s="328"/>
    </row>
    <row r="1683" spans="15:16" ht="12.75">
      <c r="O1683" s="328"/>
      <c r="P1683" s="328"/>
    </row>
    <row r="1684" spans="15:16" ht="12.75">
      <c r="O1684" s="328"/>
      <c r="P1684" s="328"/>
    </row>
    <row r="1685" spans="15:16" ht="12.75">
      <c r="O1685" s="328"/>
      <c r="P1685" s="328"/>
    </row>
    <row r="1686" spans="15:16" ht="12.75">
      <c r="O1686" s="328"/>
      <c r="P1686" s="328"/>
    </row>
    <row r="1687" spans="15:16" ht="12.75">
      <c r="O1687" s="328"/>
      <c r="P1687" s="328"/>
    </row>
    <row r="1688" spans="15:16" ht="12.75">
      <c r="O1688" s="328"/>
      <c r="P1688" s="328"/>
    </row>
    <row r="1689" spans="15:16" ht="12.75">
      <c r="O1689" s="328"/>
      <c r="P1689" s="328"/>
    </row>
    <row r="1690" spans="15:16" ht="12.75">
      <c r="O1690" s="328"/>
      <c r="P1690" s="328"/>
    </row>
    <row r="1691" spans="15:16" ht="12.75">
      <c r="O1691" s="328"/>
      <c r="P1691" s="328"/>
    </row>
    <row r="1692" spans="15:16" ht="12.75">
      <c r="O1692" s="328"/>
      <c r="P1692" s="328"/>
    </row>
    <row r="1693" spans="15:16" ht="12.75">
      <c r="O1693" s="328"/>
      <c r="P1693" s="328"/>
    </row>
    <row r="1694" spans="15:16" ht="12.75">
      <c r="O1694" s="328"/>
      <c r="P1694" s="328"/>
    </row>
    <row r="1695" spans="15:16" ht="12.75">
      <c r="O1695" s="328"/>
      <c r="P1695" s="328"/>
    </row>
    <row r="1696" spans="15:16" ht="12.75">
      <c r="O1696" s="328"/>
      <c r="P1696" s="328"/>
    </row>
    <row r="1697" spans="15:16" ht="12.75">
      <c r="O1697" s="328"/>
      <c r="P1697" s="328"/>
    </row>
    <row r="1698" spans="15:16" ht="12.75">
      <c r="O1698" s="328"/>
      <c r="P1698" s="328"/>
    </row>
    <row r="1699" spans="15:16" ht="12.75">
      <c r="O1699" s="328"/>
      <c r="P1699" s="328"/>
    </row>
    <row r="1700" spans="15:16" ht="12.75">
      <c r="O1700" s="328"/>
      <c r="P1700" s="328"/>
    </row>
    <row r="1701" spans="15:16" ht="12.75">
      <c r="O1701" s="328"/>
      <c r="P1701" s="328"/>
    </row>
    <row r="1702" spans="15:16" ht="12.75">
      <c r="O1702" s="328"/>
      <c r="P1702" s="328"/>
    </row>
    <row r="1703" spans="15:16" ht="12.75">
      <c r="O1703" s="328"/>
      <c r="P1703" s="328"/>
    </row>
    <row r="1704" spans="15:16" ht="12.75">
      <c r="O1704" s="328"/>
      <c r="P1704" s="328"/>
    </row>
    <row r="1705" spans="15:16" ht="12.75">
      <c r="O1705" s="328"/>
      <c r="P1705" s="328"/>
    </row>
    <row r="1706" spans="15:16" ht="12.75">
      <c r="O1706" s="328"/>
      <c r="P1706" s="328"/>
    </row>
    <row r="1707" spans="15:16" ht="12.75">
      <c r="O1707" s="328"/>
      <c r="P1707" s="328"/>
    </row>
    <row r="1708" spans="15:16" ht="12.75">
      <c r="O1708" s="328"/>
      <c r="P1708" s="328"/>
    </row>
    <row r="1709" spans="15:16" ht="12.75">
      <c r="O1709" s="328"/>
      <c r="P1709" s="328"/>
    </row>
    <row r="1710" spans="15:16" ht="12.75">
      <c r="O1710" s="328"/>
      <c r="P1710" s="328"/>
    </row>
    <row r="1711" spans="15:16" ht="12.75">
      <c r="O1711" s="328"/>
      <c r="P1711" s="328"/>
    </row>
    <row r="1712" spans="15:16" ht="12.75">
      <c r="O1712" s="328"/>
      <c r="P1712" s="328"/>
    </row>
    <row r="1713" spans="15:16" ht="12.75">
      <c r="O1713" s="328"/>
      <c r="P1713" s="328"/>
    </row>
    <row r="1714" spans="15:16" ht="12.75">
      <c r="O1714" s="328"/>
      <c r="P1714" s="328"/>
    </row>
    <row r="1715" spans="15:16" ht="12.75">
      <c r="O1715" s="328"/>
      <c r="P1715" s="328"/>
    </row>
    <row r="1716" spans="15:16" ht="12.75">
      <c r="O1716" s="328"/>
      <c r="P1716" s="328"/>
    </row>
    <row r="1717" spans="15:16" ht="12.75">
      <c r="O1717" s="328"/>
      <c r="P1717" s="328"/>
    </row>
    <row r="1718" spans="15:16" ht="12.75">
      <c r="O1718" s="328"/>
      <c r="P1718" s="328"/>
    </row>
    <row r="1719" spans="15:16" ht="12.75">
      <c r="O1719" s="328"/>
      <c r="P1719" s="328"/>
    </row>
    <row r="1720" spans="15:16" ht="12.75">
      <c r="O1720" s="328"/>
      <c r="P1720" s="328"/>
    </row>
    <row r="1721" spans="15:16" ht="12.75">
      <c r="O1721" s="328"/>
      <c r="P1721" s="328"/>
    </row>
    <row r="1722" spans="15:16" ht="12.75">
      <c r="O1722" s="328"/>
      <c r="P1722" s="328"/>
    </row>
    <row r="1723" spans="15:16" ht="12.75">
      <c r="O1723" s="328"/>
      <c r="P1723" s="328"/>
    </row>
    <row r="1724" spans="15:16" ht="12.75">
      <c r="O1724" s="328"/>
      <c r="P1724" s="328"/>
    </row>
    <row r="1725" spans="15:16" ht="12.75">
      <c r="O1725" s="328"/>
      <c r="P1725" s="328"/>
    </row>
    <row r="1726" spans="15:16" ht="12.75">
      <c r="O1726" s="328"/>
      <c r="P1726" s="328"/>
    </row>
    <row r="1727" spans="15:16" ht="12.75">
      <c r="O1727" s="328"/>
      <c r="P1727" s="328"/>
    </row>
    <row r="1728" spans="15:16" ht="12.75">
      <c r="O1728" s="328"/>
      <c r="P1728" s="328"/>
    </row>
    <row r="1729" spans="15:16" ht="12.75">
      <c r="O1729" s="328"/>
      <c r="P1729" s="328"/>
    </row>
    <row r="1730" spans="15:16" ht="12.75">
      <c r="O1730" s="328"/>
      <c r="P1730" s="328"/>
    </row>
    <row r="1731" spans="15:16" ht="12.75">
      <c r="O1731" s="328"/>
      <c r="P1731" s="328"/>
    </row>
    <row r="1732" spans="15:16" ht="12.75">
      <c r="O1732" s="328"/>
      <c r="P1732" s="328"/>
    </row>
    <row r="1733" spans="15:16" ht="12.75">
      <c r="O1733" s="328"/>
      <c r="P1733" s="328"/>
    </row>
    <row r="1734" spans="15:16" ht="12.75">
      <c r="O1734" s="328"/>
      <c r="P1734" s="328"/>
    </row>
    <row r="1735" spans="15:16" ht="12.75">
      <c r="O1735" s="328"/>
      <c r="P1735" s="328"/>
    </row>
    <row r="1736" spans="15:16" ht="12.75">
      <c r="O1736" s="328"/>
      <c r="P1736" s="328"/>
    </row>
    <row r="1737" spans="15:16" ht="12.75">
      <c r="O1737" s="328"/>
      <c r="P1737" s="328"/>
    </row>
    <row r="1738" spans="15:16" ht="12.75">
      <c r="O1738" s="328"/>
      <c r="P1738" s="328"/>
    </row>
    <row r="1739" spans="15:16" ht="12.75">
      <c r="O1739" s="328"/>
      <c r="P1739" s="328"/>
    </row>
    <row r="1740" spans="15:16" ht="12.75">
      <c r="O1740" s="328"/>
      <c r="P1740" s="328"/>
    </row>
    <row r="1741" spans="15:16" ht="12.75">
      <c r="O1741" s="328"/>
      <c r="P1741" s="328"/>
    </row>
    <row r="1742" spans="15:16" ht="12.75">
      <c r="O1742" s="328"/>
      <c r="P1742" s="328"/>
    </row>
    <row r="1743" spans="15:16" ht="12.75">
      <c r="O1743" s="328"/>
      <c r="P1743" s="328"/>
    </row>
    <row r="1744" spans="15:16" ht="12.75">
      <c r="O1744" s="328"/>
      <c r="P1744" s="328"/>
    </row>
    <row r="1745" spans="15:16" ht="12.75">
      <c r="O1745" s="328"/>
      <c r="P1745" s="328"/>
    </row>
    <row r="1746" spans="15:16" ht="12.75">
      <c r="O1746" s="328"/>
      <c r="P1746" s="328"/>
    </row>
    <row r="1747" spans="15:16" ht="12.75">
      <c r="O1747" s="328"/>
      <c r="P1747" s="328"/>
    </row>
    <row r="1748" spans="15:16" ht="12.75">
      <c r="O1748" s="328"/>
      <c r="P1748" s="328"/>
    </row>
    <row r="1749" spans="15:16" ht="12.75">
      <c r="O1749" s="328"/>
      <c r="P1749" s="328"/>
    </row>
    <row r="1750" spans="15:16" ht="12.75">
      <c r="O1750" s="328"/>
      <c r="P1750" s="328"/>
    </row>
    <row r="1751" spans="15:16" ht="12.75">
      <c r="O1751" s="328"/>
      <c r="P1751" s="328"/>
    </row>
    <row r="1752" spans="15:16" ht="12.75">
      <c r="O1752" s="328"/>
      <c r="P1752" s="328"/>
    </row>
    <row r="1753" spans="15:16" ht="12.75">
      <c r="O1753" s="328"/>
      <c r="P1753" s="328"/>
    </row>
    <row r="1754" spans="15:16" ht="12.75">
      <c r="O1754" s="328"/>
      <c r="P1754" s="328"/>
    </row>
    <row r="1755" spans="15:16" ht="12.75">
      <c r="O1755" s="328"/>
      <c r="P1755" s="328"/>
    </row>
    <row r="1756" spans="15:16" ht="12.75">
      <c r="O1756" s="328"/>
      <c r="P1756" s="328"/>
    </row>
    <row r="1757" spans="15:16" ht="12.75">
      <c r="O1757" s="328"/>
      <c r="P1757" s="328"/>
    </row>
    <row r="1758" spans="15:16" ht="12.75">
      <c r="O1758" s="328"/>
      <c r="P1758" s="328"/>
    </row>
    <row r="1759" spans="15:16" ht="12.75">
      <c r="O1759" s="328"/>
      <c r="P1759" s="328"/>
    </row>
    <row r="1760" spans="15:16" ht="12.75">
      <c r="O1760" s="328"/>
      <c r="P1760" s="328"/>
    </row>
    <row r="1761" spans="15:16" ht="12.75">
      <c r="O1761" s="328"/>
      <c r="P1761" s="328"/>
    </row>
    <row r="1762" spans="15:16" ht="12.75">
      <c r="O1762" s="328"/>
      <c r="P1762" s="328"/>
    </row>
    <row r="1763" spans="15:16" ht="12.75">
      <c r="O1763" s="328"/>
      <c r="P1763" s="328"/>
    </row>
    <row r="1764" spans="15:16" ht="12.75">
      <c r="O1764" s="328"/>
      <c r="P1764" s="328"/>
    </row>
    <row r="1765" spans="15:16" ht="12.75">
      <c r="O1765" s="328"/>
      <c r="P1765" s="328"/>
    </row>
    <row r="1766" spans="15:16" ht="12.75">
      <c r="O1766" s="328"/>
      <c r="P1766" s="328"/>
    </row>
    <row r="1767" spans="15:16" ht="12.75">
      <c r="O1767" s="328"/>
      <c r="P1767" s="328"/>
    </row>
    <row r="1768" spans="15:16" ht="12.75">
      <c r="O1768" s="328"/>
      <c r="P1768" s="328"/>
    </row>
    <row r="1769" spans="15:16" ht="12.75">
      <c r="O1769" s="328"/>
      <c r="P1769" s="328"/>
    </row>
    <row r="1770" spans="15:16" ht="12.75">
      <c r="O1770" s="328"/>
      <c r="P1770" s="328"/>
    </row>
    <row r="1771" spans="15:16" ht="12.75">
      <c r="O1771" s="328"/>
      <c r="P1771" s="328"/>
    </row>
    <row r="1772" spans="15:16" ht="12.75">
      <c r="O1772" s="328"/>
      <c r="P1772" s="328"/>
    </row>
    <row r="1773" spans="15:16" ht="12.75">
      <c r="O1773" s="328"/>
      <c r="P1773" s="328"/>
    </row>
    <row r="1774" spans="15:16" ht="12.75">
      <c r="O1774" s="328"/>
      <c r="P1774" s="328"/>
    </row>
    <row r="1775" spans="15:16" ht="12.75">
      <c r="O1775" s="328"/>
      <c r="P1775" s="328"/>
    </row>
    <row r="1776" spans="15:16" ht="12.75">
      <c r="O1776" s="328"/>
      <c r="P1776" s="328"/>
    </row>
    <row r="1777" spans="15:16" ht="12.75">
      <c r="O1777" s="328"/>
      <c r="P1777" s="328"/>
    </row>
    <row r="1778" spans="15:16" ht="12.75">
      <c r="O1778" s="328"/>
      <c r="P1778" s="328"/>
    </row>
    <row r="1779" spans="15:16" ht="12.75">
      <c r="O1779" s="328"/>
      <c r="P1779" s="328"/>
    </row>
    <row r="1780" spans="15:16" ht="12.75">
      <c r="O1780" s="328"/>
      <c r="P1780" s="328"/>
    </row>
    <row r="1781" spans="15:16" ht="12.75">
      <c r="O1781" s="328"/>
      <c r="P1781" s="328"/>
    </row>
    <row r="1782" spans="15:16" ht="12.75">
      <c r="O1782" s="328"/>
      <c r="P1782" s="328"/>
    </row>
    <row r="1783" spans="15:16" ht="12.75">
      <c r="O1783" s="328"/>
      <c r="P1783" s="328"/>
    </row>
    <row r="1784" spans="15:16" ht="12.75">
      <c r="O1784" s="328"/>
      <c r="P1784" s="328"/>
    </row>
    <row r="1785" spans="15:16" ht="12.75">
      <c r="O1785" s="328"/>
      <c r="P1785" s="328"/>
    </row>
    <row r="1786" spans="15:16" ht="12.75">
      <c r="O1786" s="328"/>
      <c r="P1786" s="328"/>
    </row>
    <row r="1787" spans="15:16" ht="12.75">
      <c r="O1787" s="328"/>
      <c r="P1787" s="328"/>
    </row>
    <row r="1788" spans="15:16" ht="12.75">
      <c r="O1788" s="328"/>
      <c r="P1788" s="328"/>
    </row>
    <row r="1789" spans="15:16" ht="12.75">
      <c r="O1789" s="328"/>
      <c r="P1789" s="328"/>
    </row>
    <row r="1790" spans="15:16" ht="12.75">
      <c r="O1790" s="328"/>
      <c r="P1790" s="328"/>
    </row>
    <row r="1791" spans="15:16" ht="12.75">
      <c r="O1791" s="328"/>
      <c r="P1791" s="328"/>
    </row>
    <row r="1792" spans="15:16" ht="12.75">
      <c r="O1792" s="328"/>
      <c r="P1792" s="328"/>
    </row>
    <row r="1793" spans="15:16" ht="12.75">
      <c r="O1793" s="328"/>
      <c r="P1793" s="328"/>
    </row>
    <row r="1794" spans="15:16" ht="12.75">
      <c r="O1794" s="328"/>
      <c r="P1794" s="328"/>
    </row>
    <row r="1795" spans="15:16" ht="12.75">
      <c r="O1795" s="328"/>
      <c r="P1795" s="328"/>
    </row>
    <row r="1796" spans="15:16" ht="12.75">
      <c r="O1796" s="328"/>
      <c r="P1796" s="328"/>
    </row>
    <row r="1797" spans="15:16" ht="12.75">
      <c r="O1797" s="328"/>
      <c r="P1797" s="328"/>
    </row>
    <row r="1798" spans="15:16" ht="12.75">
      <c r="O1798" s="328"/>
      <c r="P1798" s="328"/>
    </row>
    <row r="1799" spans="15:16" ht="12.75">
      <c r="O1799" s="328"/>
      <c r="P1799" s="328"/>
    </row>
    <row r="1800" spans="15:16" ht="12.75">
      <c r="O1800" s="328"/>
      <c r="P1800" s="328"/>
    </row>
    <row r="1801" spans="15:16" ht="12.75">
      <c r="O1801" s="328"/>
      <c r="P1801" s="328"/>
    </row>
    <row r="1802" spans="15:16" ht="12.75">
      <c r="O1802" s="328"/>
      <c r="P1802" s="328"/>
    </row>
    <row r="1803" spans="15:16" ht="12.75">
      <c r="O1803" s="328"/>
      <c r="P1803" s="328"/>
    </row>
    <row r="1804" spans="15:16" ht="12.75">
      <c r="O1804" s="328"/>
      <c r="P1804" s="328"/>
    </row>
    <row r="1805" spans="15:16" ht="12.75">
      <c r="O1805" s="328"/>
      <c r="P1805" s="328"/>
    </row>
    <row r="1806" spans="15:16" ht="12.75">
      <c r="O1806" s="328"/>
      <c r="P1806" s="328"/>
    </row>
    <row r="1807" spans="15:16" ht="12.75">
      <c r="O1807" s="328"/>
      <c r="P1807" s="328"/>
    </row>
    <row r="1808" spans="15:16" ht="12.75">
      <c r="O1808" s="328"/>
      <c r="P1808" s="328"/>
    </row>
    <row r="1809" spans="15:16" ht="12.75">
      <c r="O1809" s="328"/>
      <c r="P1809" s="328"/>
    </row>
    <row r="1810" spans="15:16" ht="12.75">
      <c r="O1810" s="328"/>
      <c r="P1810" s="328"/>
    </row>
    <row r="1811" spans="15:16" ht="12.75">
      <c r="O1811" s="328"/>
      <c r="P1811" s="328"/>
    </row>
    <row r="1812" spans="15:16" ht="12.75">
      <c r="O1812" s="328"/>
      <c r="P1812" s="328"/>
    </row>
    <row r="1813" spans="15:16" ht="12.75">
      <c r="O1813" s="328"/>
      <c r="P1813" s="328"/>
    </row>
    <row r="1814" spans="15:16" ht="12.75">
      <c r="O1814" s="328"/>
      <c r="P1814" s="328"/>
    </row>
    <row r="1815" spans="15:16" ht="12.75">
      <c r="O1815" s="328"/>
      <c r="P1815" s="328"/>
    </row>
    <row r="1816" spans="15:16" ht="12.75">
      <c r="O1816" s="328"/>
      <c r="P1816" s="328"/>
    </row>
    <row r="1817" spans="15:16" ht="12.75">
      <c r="O1817" s="328"/>
      <c r="P1817" s="328"/>
    </row>
    <row r="1818" spans="15:16" ht="12.75">
      <c r="O1818" s="328"/>
      <c r="P1818" s="328"/>
    </row>
    <row r="1819" spans="15:16" ht="12.75">
      <c r="O1819" s="328"/>
      <c r="P1819" s="328"/>
    </row>
    <row r="1820" spans="15:16" ht="12.75">
      <c r="O1820" s="328"/>
      <c r="P1820" s="328"/>
    </row>
    <row r="1821" spans="15:16" ht="12.75">
      <c r="O1821" s="328"/>
      <c r="P1821" s="328"/>
    </row>
    <row r="1822" spans="15:16" ht="12.75">
      <c r="O1822" s="328"/>
      <c r="P1822" s="328"/>
    </row>
    <row r="1823" spans="15:16" ht="12.75">
      <c r="O1823" s="328"/>
      <c r="P1823" s="328"/>
    </row>
    <row r="1824" spans="15:16" ht="12.75">
      <c r="O1824" s="328"/>
      <c r="P1824" s="328"/>
    </row>
    <row r="1825" spans="15:16" ht="12.75">
      <c r="O1825" s="328"/>
      <c r="P1825" s="328"/>
    </row>
    <row r="1826" spans="15:16" ht="12.75">
      <c r="O1826" s="328"/>
      <c r="P1826" s="328"/>
    </row>
    <row r="1827" spans="15:16" ht="12.75">
      <c r="O1827" s="328"/>
      <c r="P1827" s="328"/>
    </row>
    <row r="1828" spans="15:16" ht="12.75">
      <c r="O1828" s="328"/>
      <c r="P1828" s="328"/>
    </row>
    <row r="1829" spans="15:16" ht="12.75">
      <c r="O1829" s="328"/>
      <c r="P1829" s="328"/>
    </row>
    <row r="1830" spans="15:16" ht="12.75">
      <c r="O1830" s="328"/>
      <c r="P1830" s="328"/>
    </row>
    <row r="1831" spans="15:16" ht="12.75">
      <c r="O1831" s="328"/>
      <c r="P1831" s="328"/>
    </row>
    <row r="1832" spans="15:16" ht="12.75">
      <c r="O1832" s="328"/>
      <c r="P1832" s="328"/>
    </row>
    <row r="1833" spans="15:16" ht="12.75">
      <c r="O1833" s="328"/>
      <c r="P1833" s="328"/>
    </row>
    <row r="1834" spans="15:16" ht="12.75">
      <c r="O1834" s="328"/>
      <c r="P1834" s="328"/>
    </row>
    <row r="1835" spans="15:16" ht="12.75">
      <c r="O1835" s="328"/>
      <c r="P1835" s="328"/>
    </row>
    <row r="1836" spans="15:16" ht="12.75">
      <c r="O1836" s="328"/>
      <c r="P1836" s="328"/>
    </row>
    <row r="1837" spans="15:16" ht="12.75">
      <c r="O1837" s="328"/>
      <c r="P1837" s="328"/>
    </row>
    <row r="1838" spans="15:16" ht="12.75">
      <c r="O1838" s="328"/>
      <c r="P1838" s="328"/>
    </row>
    <row r="1839" spans="15:16" ht="12.75">
      <c r="O1839" s="328"/>
      <c r="P1839" s="328"/>
    </row>
    <row r="1840" spans="15:16" ht="12.75">
      <c r="O1840" s="328"/>
      <c r="P1840" s="328"/>
    </row>
    <row r="1841" spans="15:16" ht="12.75">
      <c r="O1841" s="328"/>
      <c r="P1841" s="328"/>
    </row>
    <row r="1842" spans="15:16" ht="12.75">
      <c r="O1842" s="328"/>
      <c r="P1842" s="328"/>
    </row>
    <row r="1843" spans="15:16" ht="12.75">
      <c r="O1843" s="328"/>
      <c r="P1843" s="328"/>
    </row>
    <row r="1844" spans="15:16" ht="12.75">
      <c r="O1844" s="328"/>
      <c r="P1844" s="328"/>
    </row>
    <row r="1845" spans="15:16" ht="12.75">
      <c r="O1845" s="328"/>
      <c r="P1845" s="328"/>
    </row>
    <row r="1846" spans="15:16" ht="12.75">
      <c r="O1846" s="328"/>
      <c r="P1846" s="328"/>
    </row>
    <row r="1847" spans="15:16" ht="12.75">
      <c r="O1847" s="328"/>
      <c r="P1847" s="328"/>
    </row>
    <row r="1848" spans="15:16" ht="12.75">
      <c r="O1848" s="328"/>
      <c r="P1848" s="328"/>
    </row>
    <row r="1849" spans="15:16" ht="12.75">
      <c r="O1849" s="328"/>
      <c r="P1849" s="328"/>
    </row>
    <row r="1850" spans="15:16" ht="12.75">
      <c r="O1850" s="328"/>
      <c r="P1850" s="328"/>
    </row>
    <row r="1851" spans="15:16" ht="12.75">
      <c r="O1851" s="328"/>
      <c r="P1851" s="328"/>
    </row>
    <row r="1852" spans="15:16" ht="12.75">
      <c r="O1852" s="328"/>
      <c r="P1852" s="328"/>
    </row>
    <row r="1853" spans="15:16" ht="12.75">
      <c r="O1853" s="328"/>
      <c r="P1853" s="328"/>
    </row>
    <row r="1854" spans="15:16" ht="12.75">
      <c r="O1854" s="328"/>
      <c r="P1854" s="328"/>
    </row>
    <row r="1855" spans="15:16" ht="12.75">
      <c r="O1855" s="328"/>
      <c r="P1855" s="328"/>
    </row>
    <row r="1856" spans="15:16" ht="12.75">
      <c r="O1856" s="328"/>
      <c r="P1856" s="328"/>
    </row>
    <row r="1857" spans="15:16" ht="12.75">
      <c r="O1857" s="328"/>
      <c r="P1857" s="328"/>
    </row>
    <row r="1858" spans="15:16" ht="12.75">
      <c r="O1858" s="328"/>
      <c r="P1858" s="328"/>
    </row>
    <row r="1859" spans="15:16" ht="12.75">
      <c r="O1859" s="328"/>
      <c r="P1859" s="328"/>
    </row>
    <row r="1860" spans="15:16" ht="12.75">
      <c r="O1860" s="328"/>
      <c r="P1860" s="328"/>
    </row>
    <row r="1861" spans="15:16" ht="12.75">
      <c r="O1861" s="328"/>
      <c r="P1861" s="328"/>
    </row>
    <row r="1862" spans="15:16" ht="12.75">
      <c r="O1862" s="328"/>
      <c r="P1862" s="328"/>
    </row>
    <row r="1863" spans="15:16" ht="12.75">
      <c r="O1863" s="328"/>
      <c r="P1863" s="328"/>
    </row>
    <row r="1864" spans="15:16" ht="12.75">
      <c r="O1864" s="328"/>
      <c r="P1864" s="328"/>
    </row>
    <row r="1865" spans="15:16" ht="12.75">
      <c r="O1865" s="328"/>
      <c r="P1865" s="328"/>
    </row>
    <row r="1866" spans="15:16" ht="12.75">
      <c r="O1866" s="328"/>
      <c r="P1866" s="328"/>
    </row>
    <row r="1867" spans="15:16" ht="12.75">
      <c r="O1867" s="328"/>
      <c r="P1867" s="328"/>
    </row>
    <row r="1868" spans="15:16" ht="12.75">
      <c r="O1868" s="328"/>
      <c r="P1868" s="328"/>
    </row>
    <row r="1869" spans="15:16" ht="12.75">
      <c r="O1869" s="328"/>
      <c r="P1869" s="328"/>
    </row>
    <row r="1870" spans="15:16" ht="12.75">
      <c r="O1870" s="328"/>
      <c r="P1870" s="328"/>
    </row>
    <row r="1871" spans="15:16" ht="12.75">
      <c r="O1871" s="328"/>
      <c r="P1871" s="328"/>
    </row>
    <row r="1872" spans="15:16" ht="12.75">
      <c r="O1872" s="328"/>
      <c r="P1872" s="328"/>
    </row>
    <row r="1873" spans="15:16" ht="12.75">
      <c r="O1873" s="328"/>
      <c r="P1873" s="328"/>
    </row>
    <row r="1874" spans="15:16" ht="12.75">
      <c r="O1874" s="328"/>
      <c r="P1874" s="328"/>
    </row>
    <row r="1875" spans="15:16" ht="12.75">
      <c r="O1875" s="328"/>
      <c r="P1875" s="328"/>
    </row>
    <row r="1876" spans="15:16" ht="12.75">
      <c r="O1876" s="328"/>
      <c r="P1876" s="328"/>
    </row>
    <row r="1877" spans="15:16" ht="12.75">
      <c r="O1877" s="328"/>
      <c r="P1877" s="328"/>
    </row>
    <row r="1878" spans="15:16" ht="12.75">
      <c r="O1878" s="328"/>
      <c r="P1878" s="328"/>
    </row>
    <row r="1879" spans="15:16" ht="12.75">
      <c r="O1879" s="328"/>
      <c r="P1879" s="328"/>
    </row>
    <row r="1880" spans="15:16" ht="12.75">
      <c r="O1880" s="328"/>
      <c r="P1880" s="328"/>
    </row>
    <row r="1881" spans="15:16" ht="12.75">
      <c r="O1881" s="328"/>
      <c r="P1881" s="328"/>
    </row>
    <row r="1882" spans="15:16" ht="12.75">
      <c r="O1882" s="328"/>
      <c r="P1882" s="328"/>
    </row>
    <row r="1883" spans="15:16" ht="12.75">
      <c r="O1883" s="328"/>
      <c r="P1883" s="328"/>
    </row>
    <row r="1884" spans="15:16" ht="12.75">
      <c r="O1884" s="328"/>
      <c r="P1884" s="328"/>
    </row>
    <row r="1885" spans="15:16" ht="12.75">
      <c r="O1885" s="328"/>
      <c r="P1885" s="328"/>
    </row>
    <row r="1886" spans="15:16" ht="12.75">
      <c r="O1886" s="328"/>
      <c r="P1886" s="328"/>
    </row>
    <row r="1887" spans="15:16" ht="12.75">
      <c r="O1887" s="328"/>
      <c r="P1887" s="328"/>
    </row>
    <row r="1888" spans="15:16" ht="12.75">
      <c r="O1888" s="328"/>
      <c r="P1888" s="328"/>
    </row>
    <row r="1889" spans="15:16" ht="12.75">
      <c r="O1889" s="328"/>
      <c r="P1889" s="328"/>
    </row>
    <row r="1890" spans="15:16" ht="12.75">
      <c r="O1890" s="328"/>
      <c r="P1890" s="328"/>
    </row>
    <row r="1891" spans="15:16" ht="12.75">
      <c r="O1891" s="328"/>
      <c r="P1891" s="328"/>
    </row>
    <row r="1892" spans="15:16" ht="12.75">
      <c r="O1892" s="328"/>
      <c r="P1892" s="328"/>
    </row>
    <row r="1893" spans="15:16" ht="12.75">
      <c r="O1893" s="328"/>
      <c r="P1893" s="328"/>
    </row>
    <row r="1894" spans="15:16" ht="12.75">
      <c r="O1894" s="328"/>
      <c r="P1894" s="328"/>
    </row>
    <row r="1895" spans="15:16" ht="12.75">
      <c r="O1895" s="328"/>
      <c r="P1895" s="328"/>
    </row>
    <row r="1896" spans="15:16" ht="12.75">
      <c r="O1896" s="328"/>
      <c r="P1896" s="328"/>
    </row>
    <row r="1897" spans="15:16" ht="12.75">
      <c r="O1897" s="328"/>
      <c r="P1897" s="328"/>
    </row>
    <row r="1898" spans="15:16" ht="12.75">
      <c r="O1898" s="328"/>
      <c r="P1898" s="328"/>
    </row>
    <row r="1899" spans="15:16" ht="12.75">
      <c r="O1899" s="328"/>
      <c r="P1899" s="328"/>
    </row>
    <row r="1900" spans="15:16" ht="12.75">
      <c r="O1900" s="328"/>
      <c r="P1900" s="328"/>
    </row>
    <row r="1901" spans="15:16" ht="12.75">
      <c r="O1901" s="328"/>
      <c r="P1901" s="328"/>
    </row>
    <row r="1902" spans="15:16" ht="12.75">
      <c r="O1902" s="328"/>
      <c r="P1902" s="328"/>
    </row>
    <row r="1903" spans="15:16" ht="12.75">
      <c r="O1903" s="328"/>
      <c r="P1903" s="328"/>
    </row>
    <row r="1904" spans="15:16" ht="12.75">
      <c r="O1904" s="328"/>
      <c r="P1904" s="328"/>
    </row>
    <row r="1905" spans="15:16" ht="12.75">
      <c r="O1905" s="328"/>
      <c r="P1905" s="328"/>
    </row>
    <row r="1906" spans="15:16" ht="12.75">
      <c r="O1906" s="328"/>
      <c r="P1906" s="328"/>
    </row>
    <row r="1907" spans="15:16" ht="12.75">
      <c r="O1907" s="328"/>
      <c r="P1907" s="328"/>
    </row>
    <row r="1908" spans="15:16" ht="12.75">
      <c r="O1908" s="328"/>
      <c r="P1908" s="328"/>
    </row>
    <row r="1909" spans="15:16" ht="12.75">
      <c r="O1909" s="328"/>
      <c r="P1909" s="328"/>
    </row>
    <row r="1910" spans="15:16" ht="12.75">
      <c r="O1910" s="328"/>
      <c r="P1910" s="328"/>
    </row>
    <row r="1911" spans="15:16" ht="12.75">
      <c r="O1911" s="328"/>
      <c r="P1911" s="328"/>
    </row>
    <row r="1912" spans="15:16" ht="12.75">
      <c r="O1912" s="328"/>
      <c r="P1912" s="328"/>
    </row>
    <row r="1913" spans="15:16" ht="12.75">
      <c r="O1913" s="328"/>
      <c r="P1913" s="328"/>
    </row>
    <row r="1914" spans="15:16" ht="12.75">
      <c r="O1914" s="328"/>
      <c r="P1914" s="328"/>
    </row>
    <row r="1915" spans="15:16" ht="12.75">
      <c r="O1915" s="328"/>
      <c r="P1915" s="328"/>
    </row>
    <row r="1916" spans="15:16" ht="12.75">
      <c r="O1916" s="328"/>
      <c r="P1916" s="328"/>
    </row>
    <row r="1917" spans="15:16" ht="12.75">
      <c r="O1917" s="328"/>
      <c r="P1917" s="328"/>
    </row>
    <row r="1918" spans="15:16" ht="12.75">
      <c r="O1918" s="328"/>
      <c r="P1918" s="328"/>
    </row>
    <row r="1919" spans="15:16" ht="12.75">
      <c r="O1919" s="328"/>
      <c r="P1919" s="328"/>
    </row>
    <row r="1920" spans="15:16" ht="12.75">
      <c r="O1920" s="328"/>
      <c r="P1920" s="328"/>
    </row>
    <row r="1921" spans="15:16" ht="12.75">
      <c r="O1921" s="328"/>
      <c r="P1921" s="328"/>
    </row>
    <row r="1922" spans="15:16" ht="12.75">
      <c r="O1922" s="328"/>
      <c r="P1922" s="328"/>
    </row>
    <row r="1923" spans="15:16" ht="12.75">
      <c r="O1923" s="328"/>
      <c r="P1923" s="328"/>
    </row>
    <row r="1924" spans="15:16" ht="12.75">
      <c r="O1924" s="328"/>
      <c r="P1924" s="328"/>
    </row>
    <row r="1925" spans="15:16" ht="12.75">
      <c r="O1925" s="328"/>
      <c r="P1925" s="328"/>
    </row>
    <row r="1926" spans="15:16" ht="12.75">
      <c r="O1926" s="328"/>
      <c r="P1926" s="328"/>
    </row>
    <row r="1927" spans="15:16" ht="12.75">
      <c r="O1927" s="328"/>
      <c r="P1927" s="328"/>
    </row>
    <row r="1928" spans="15:16" ht="12.75">
      <c r="O1928" s="328"/>
      <c r="P1928" s="328"/>
    </row>
    <row r="1929" spans="15:16" ht="12.75">
      <c r="O1929" s="328"/>
      <c r="P1929" s="328"/>
    </row>
    <row r="1930" spans="15:16" ht="12.75">
      <c r="O1930" s="328"/>
      <c r="P1930" s="328"/>
    </row>
    <row r="1931" spans="15:16" ht="12.75">
      <c r="O1931" s="328"/>
      <c r="P1931" s="328"/>
    </row>
    <row r="1932" spans="15:16" ht="12.75">
      <c r="O1932" s="328"/>
      <c r="P1932" s="328"/>
    </row>
    <row r="1933" spans="15:16" ht="12.75">
      <c r="O1933" s="328"/>
      <c r="P1933" s="328"/>
    </row>
    <row r="1934" spans="15:16" ht="12.75">
      <c r="O1934" s="328"/>
      <c r="P1934" s="328"/>
    </row>
    <row r="1935" spans="15:16" ht="12.75">
      <c r="O1935" s="328"/>
      <c r="P1935" s="328"/>
    </row>
    <row r="1936" spans="15:16" ht="12.75">
      <c r="O1936" s="328"/>
      <c r="P1936" s="328"/>
    </row>
    <row r="1937" spans="15:16" ht="12.75">
      <c r="O1937" s="328"/>
      <c r="P1937" s="328"/>
    </row>
    <row r="1938" spans="15:16" ht="12.75">
      <c r="O1938" s="328"/>
      <c r="P1938" s="328"/>
    </row>
    <row r="1939" spans="15:16" ht="12.75">
      <c r="O1939" s="328"/>
      <c r="P1939" s="328"/>
    </row>
    <row r="1940" spans="15:16" ht="12.75">
      <c r="O1940" s="328"/>
      <c r="P1940" s="328"/>
    </row>
    <row r="1941" spans="15:16" ht="12.75">
      <c r="O1941" s="328"/>
      <c r="P1941" s="328"/>
    </row>
    <row r="1942" spans="15:16" ht="12.75">
      <c r="O1942" s="328"/>
      <c r="P1942" s="328"/>
    </row>
    <row r="1943" spans="15:16" ht="12.75">
      <c r="O1943" s="328"/>
      <c r="P1943" s="328"/>
    </row>
    <row r="1944" spans="15:16" ht="12.75">
      <c r="O1944" s="328"/>
      <c r="P1944" s="328"/>
    </row>
    <row r="1945" spans="15:16" ht="12.75">
      <c r="O1945" s="328"/>
      <c r="P1945" s="328"/>
    </row>
    <row r="1946" spans="15:16" ht="12.75">
      <c r="O1946" s="328"/>
      <c r="P1946" s="328"/>
    </row>
    <row r="1947" spans="15:16" ht="12.75">
      <c r="O1947" s="328"/>
      <c r="P1947" s="328"/>
    </row>
    <row r="1948" spans="15:16" ht="12.75">
      <c r="O1948" s="328"/>
      <c r="P1948" s="328"/>
    </row>
    <row r="1949" spans="15:16" ht="12.75">
      <c r="O1949" s="328"/>
      <c r="P1949" s="328"/>
    </row>
    <row r="1950" spans="15:16" ht="12.75">
      <c r="O1950" s="328"/>
      <c r="P1950" s="328"/>
    </row>
    <row r="1951" spans="15:16" ht="12.75">
      <c r="O1951" s="328"/>
      <c r="P1951" s="328"/>
    </row>
    <row r="1952" spans="15:16" ht="12.75">
      <c r="O1952" s="328"/>
      <c r="P1952" s="328"/>
    </row>
    <row r="1953" spans="15:16" ht="12.75">
      <c r="O1953" s="328"/>
      <c r="P1953" s="328"/>
    </row>
    <row r="1954" spans="15:16" ht="12.75">
      <c r="O1954" s="328"/>
      <c r="P1954" s="328"/>
    </row>
    <row r="1955" spans="15:16" ht="12.75">
      <c r="O1955" s="328"/>
      <c r="P1955" s="328"/>
    </row>
    <row r="1956" spans="15:16" ht="12.75">
      <c r="O1956" s="328"/>
      <c r="P1956" s="328"/>
    </row>
    <row r="1957" spans="15:16" ht="12.75">
      <c r="O1957" s="328"/>
      <c r="P1957" s="328"/>
    </row>
    <row r="1958" spans="15:16" ht="12.75">
      <c r="O1958" s="328"/>
      <c r="P1958" s="328"/>
    </row>
    <row r="1959" spans="15:16" ht="12.75">
      <c r="O1959" s="328"/>
      <c r="P1959" s="328"/>
    </row>
    <row r="1960" spans="15:16" ht="12.75">
      <c r="O1960" s="328"/>
      <c r="P1960" s="328"/>
    </row>
    <row r="1961" spans="15:16" ht="12.75">
      <c r="O1961" s="328"/>
      <c r="P1961" s="328"/>
    </row>
    <row r="1962" spans="15:16" ht="12.75">
      <c r="O1962" s="328"/>
      <c r="P1962" s="328"/>
    </row>
    <row r="1963" spans="15:16" ht="12.75">
      <c r="O1963" s="328"/>
      <c r="P1963" s="328"/>
    </row>
    <row r="1964" spans="15:16" ht="12.75">
      <c r="O1964" s="328"/>
      <c r="P1964" s="328"/>
    </row>
    <row r="1965" spans="15:16" ht="12.75">
      <c r="O1965" s="328"/>
      <c r="P1965" s="328"/>
    </row>
    <row r="1966" spans="15:16" ht="12.75">
      <c r="O1966" s="328"/>
      <c r="P1966" s="328"/>
    </row>
    <row r="1967" spans="15:16" ht="12.75">
      <c r="O1967" s="328"/>
      <c r="P1967" s="328"/>
    </row>
    <row r="1968" spans="15:16" ht="12.75">
      <c r="O1968" s="328"/>
      <c r="P1968" s="328"/>
    </row>
    <row r="1969" spans="15:16" ht="12.75">
      <c r="O1969" s="328"/>
      <c r="P1969" s="328"/>
    </row>
    <row r="1970" spans="15:16" ht="12.75">
      <c r="O1970" s="328"/>
      <c r="P1970" s="328"/>
    </row>
    <row r="1971" spans="15:16" ht="12.75">
      <c r="O1971" s="328"/>
      <c r="P1971" s="328"/>
    </row>
    <row r="1972" spans="15:16" ht="12.75">
      <c r="O1972" s="328"/>
      <c r="P1972" s="328"/>
    </row>
    <row r="1973" spans="15:16" ht="12.75">
      <c r="O1973" s="328"/>
      <c r="P1973" s="328"/>
    </row>
    <row r="1974" spans="15:16" ht="12.75">
      <c r="O1974" s="328"/>
      <c r="P1974" s="328"/>
    </row>
    <row r="1975" spans="15:16" ht="12.75">
      <c r="O1975" s="328"/>
      <c r="P1975" s="328"/>
    </row>
    <row r="1976" spans="15:16" ht="12.75">
      <c r="O1976" s="328"/>
      <c r="P1976" s="328"/>
    </row>
    <row r="1977" spans="15:16" ht="12.75">
      <c r="O1977" s="328"/>
      <c r="P1977" s="328"/>
    </row>
    <row r="1978" spans="15:16" ht="12.75">
      <c r="O1978" s="328"/>
      <c r="P1978" s="328"/>
    </row>
    <row r="1979" spans="15:16" ht="12.75">
      <c r="O1979" s="328"/>
      <c r="P1979" s="328"/>
    </row>
    <row r="1980" spans="15:16" ht="12.75">
      <c r="O1980" s="328"/>
      <c r="P1980" s="328"/>
    </row>
    <row r="1981" spans="15:16" ht="12.75">
      <c r="O1981" s="328"/>
      <c r="P1981" s="328"/>
    </row>
    <row r="1982" spans="15:16" ht="12.75">
      <c r="O1982" s="328"/>
      <c r="P1982" s="328"/>
    </row>
    <row r="1983" spans="15:16" ht="12.75">
      <c r="O1983" s="328"/>
      <c r="P1983" s="328"/>
    </row>
    <row r="1984" spans="15:16" ht="12.75">
      <c r="O1984" s="328"/>
      <c r="P1984" s="328"/>
    </row>
    <row r="1985" spans="15:16" ht="12.75">
      <c r="O1985" s="328"/>
      <c r="P1985" s="328"/>
    </row>
    <row r="1986" spans="15:16" ht="12.75">
      <c r="O1986" s="328"/>
      <c r="P1986" s="328"/>
    </row>
    <row r="1987" spans="15:16" ht="12.75">
      <c r="O1987" s="328"/>
      <c r="P1987" s="328"/>
    </row>
    <row r="1988" spans="15:16" ht="12.75">
      <c r="O1988" s="328"/>
      <c r="P1988" s="328"/>
    </row>
    <row r="1989" spans="15:16" ht="12.75">
      <c r="O1989" s="328"/>
      <c r="P1989" s="328"/>
    </row>
    <row r="1990" spans="15:16" ht="12.75">
      <c r="O1990" s="328"/>
      <c r="P1990" s="328"/>
    </row>
    <row r="1991" spans="15:16" ht="12.75">
      <c r="O1991" s="328"/>
      <c r="P1991" s="328"/>
    </row>
    <row r="1992" spans="15:16" ht="12.75">
      <c r="O1992" s="328"/>
      <c r="P1992" s="328"/>
    </row>
    <row r="1993" spans="15:16" ht="12.75">
      <c r="O1993" s="328"/>
      <c r="P1993" s="328"/>
    </row>
    <row r="1994" spans="15:16" ht="12.75">
      <c r="O1994" s="328"/>
      <c r="P1994" s="328"/>
    </row>
    <row r="1995" spans="15:16" ht="12.75">
      <c r="O1995" s="328"/>
      <c r="P1995" s="328"/>
    </row>
    <row r="1996" spans="15:16" ht="12.75">
      <c r="O1996" s="328"/>
      <c r="P1996" s="328"/>
    </row>
    <row r="1997" spans="15:16" ht="12.75">
      <c r="O1997" s="328"/>
      <c r="P1997" s="328"/>
    </row>
    <row r="1998" spans="15:16" ht="12.75">
      <c r="O1998" s="328"/>
      <c r="P1998" s="328"/>
    </row>
    <row r="1999" spans="15:16" ht="12.75">
      <c r="O1999" s="328"/>
      <c r="P1999" s="328"/>
    </row>
    <row r="2000" spans="15:16" ht="12.75">
      <c r="O2000" s="328"/>
      <c r="P2000" s="328"/>
    </row>
    <row r="2001" spans="15:16" ht="12.75">
      <c r="O2001" s="328"/>
      <c r="P2001" s="328"/>
    </row>
    <row r="2002" spans="15:16" ht="12.75">
      <c r="O2002" s="328"/>
      <c r="P2002" s="328"/>
    </row>
    <row r="2003" spans="15:16" ht="12.75">
      <c r="O2003" s="328"/>
      <c r="P2003" s="328"/>
    </row>
    <row r="2004" spans="15:16" ht="12.75">
      <c r="O2004" s="328"/>
      <c r="P2004" s="328"/>
    </row>
    <row r="2005" spans="15:16" ht="12.75">
      <c r="O2005" s="328"/>
      <c r="P2005" s="328"/>
    </row>
    <row r="2006" spans="15:16" ht="12.75">
      <c r="O2006" s="328"/>
      <c r="P2006" s="328"/>
    </row>
    <row r="2007" spans="15:16" ht="12.75">
      <c r="O2007" s="328"/>
      <c r="P2007" s="328"/>
    </row>
    <row r="2008" spans="15:16" ht="12.75">
      <c r="O2008" s="328"/>
      <c r="P2008" s="328"/>
    </row>
    <row r="2009" spans="15:16" ht="12.75">
      <c r="O2009" s="328"/>
      <c r="P2009" s="328"/>
    </row>
    <row r="2010" spans="15:16" ht="12.75">
      <c r="O2010" s="328"/>
      <c r="P2010" s="328"/>
    </row>
    <row r="2011" spans="15:16" ht="12.75">
      <c r="O2011" s="328"/>
      <c r="P2011" s="328"/>
    </row>
    <row r="2012" spans="15:16" ht="12.75">
      <c r="O2012" s="328"/>
      <c r="P2012" s="328"/>
    </row>
    <row r="2013" spans="15:16" ht="12.75">
      <c r="O2013" s="328"/>
      <c r="P2013" s="328"/>
    </row>
    <row r="2014" spans="15:16" ht="12.75">
      <c r="O2014" s="328"/>
      <c r="P2014" s="328"/>
    </row>
    <row r="2015" spans="15:16" ht="12.75">
      <c r="O2015" s="328"/>
      <c r="P2015" s="328"/>
    </row>
    <row r="2016" spans="15:16" ht="12.75">
      <c r="O2016" s="328"/>
      <c r="P2016" s="328"/>
    </row>
    <row r="2017" spans="15:16" ht="12.75">
      <c r="O2017" s="328"/>
      <c r="P2017" s="328"/>
    </row>
    <row r="2018" spans="15:16" ht="12.75">
      <c r="O2018" s="328"/>
      <c r="P2018" s="328"/>
    </row>
    <row r="2019" spans="15:16" ht="12.75">
      <c r="O2019" s="328"/>
      <c r="P2019" s="328"/>
    </row>
    <row r="2020" spans="15:16" ht="12.75">
      <c r="O2020" s="328"/>
      <c r="P2020" s="328"/>
    </row>
    <row r="2021" spans="15:16" ht="12.75">
      <c r="O2021" s="328"/>
      <c r="P2021" s="328"/>
    </row>
    <row r="2022" spans="15:16" ht="12.75">
      <c r="O2022" s="328"/>
      <c r="P2022" s="328"/>
    </row>
    <row r="2023" spans="15:16" ht="12.75">
      <c r="O2023" s="328"/>
      <c r="P2023" s="328"/>
    </row>
    <row r="2024" spans="15:16" ht="12.75">
      <c r="O2024" s="328"/>
      <c r="P2024" s="328"/>
    </row>
    <row r="2025" spans="15:16" ht="12.75">
      <c r="O2025" s="328"/>
      <c r="P2025" s="328"/>
    </row>
    <row r="2026" spans="15:16" ht="12.75">
      <c r="O2026" s="328"/>
      <c r="P2026" s="328"/>
    </row>
    <row r="2027" spans="15:16" ht="12.75">
      <c r="O2027" s="328"/>
      <c r="P2027" s="328"/>
    </row>
    <row r="2028" spans="15:16" ht="12.75">
      <c r="O2028" s="328"/>
      <c r="P2028" s="328"/>
    </row>
    <row r="2029" spans="15:16" ht="12.75">
      <c r="O2029" s="328"/>
      <c r="P2029" s="328"/>
    </row>
    <row r="2030" spans="15:16" ht="12.75">
      <c r="O2030" s="328"/>
      <c r="P2030" s="328"/>
    </row>
    <row r="2031" spans="15:16" ht="12.75">
      <c r="O2031" s="328"/>
      <c r="P2031" s="328"/>
    </row>
    <row r="2032" spans="15:16" ht="12.75">
      <c r="O2032" s="328"/>
      <c r="P2032" s="328"/>
    </row>
    <row r="2033" spans="15:16" ht="12.75">
      <c r="O2033" s="328"/>
      <c r="P2033" s="328"/>
    </row>
    <row r="2034" spans="15:16" ht="12.75">
      <c r="O2034" s="328"/>
      <c r="P2034" s="328"/>
    </row>
    <row r="2035" spans="15:16" ht="12.75">
      <c r="O2035" s="328"/>
      <c r="P2035" s="328"/>
    </row>
    <row r="2036" spans="15:16" ht="12.75">
      <c r="O2036" s="328"/>
      <c r="P2036" s="328"/>
    </row>
    <row r="2037" spans="15:16" ht="12.75">
      <c r="O2037" s="328"/>
      <c r="P2037" s="328"/>
    </row>
    <row r="2038" spans="15:16" ht="12.75">
      <c r="O2038" s="328"/>
      <c r="P2038" s="328"/>
    </row>
    <row r="2039" spans="15:16" ht="12.75">
      <c r="O2039" s="328"/>
      <c r="P2039" s="328"/>
    </row>
    <row r="2040" spans="15:16" ht="12.75">
      <c r="O2040" s="328"/>
      <c r="P2040" s="328"/>
    </row>
    <row r="2041" spans="15:16" ht="12.75">
      <c r="O2041" s="328"/>
      <c r="P2041" s="328"/>
    </row>
    <row r="2042" spans="15:16" ht="12.75">
      <c r="O2042" s="328"/>
      <c r="P2042" s="328"/>
    </row>
    <row r="2043" spans="15:16" ht="12.75">
      <c r="O2043" s="328"/>
      <c r="P2043" s="328"/>
    </row>
    <row r="2044" spans="15:16" ht="12.75">
      <c r="O2044" s="328"/>
      <c r="P2044" s="328"/>
    </row>
    <row r="2045" spans="15:16" ht="12.75">
      <c r="O2045" s="328"/>
      <c r="P2045" s="328"/>
    </row>
    <row r="2046" spans="15:16" ht="12.75">
      <c r="O2046" s="328"/>
      <c r="P2046" s="328"/>
    </row>
    <row r="2047" spans="15:16" ht="12.75">
      <c r="O2047" s="328"/>
      <c r="P2047" s="328"/>
    </row>
    <row r="2048" spans="15:16" ht="12.75">
      <c r="O2048" s="328"/>
      <c r="P2048" s="328"/>
    </row>
    <row r="2049" spans="15:16" ht="12.75">
      <c r="O2049" s="328"/>
      <c r="P2049" s="328"/>
    </row>
    <row r="2050" spans="15:16" ht="12.75">
      <c r="O2050" s="328"/>
      <c r="P2050" s="328"/>
    </row>
    <row r="2051" spans="15:16" ht="12.75">
      <c r="O2051" s="328"/>
      <c r="P2051" s="328"/>
    </row>
    <row r="2052" spans="15:16" ht="12.75">
      <c r="O2052" s="328"/>
      <c r="P2052" s="328"/>
    </row>
    <row r="2053" spans="15:16" ht="12.75">
      <c r="O2053" s="328"/>
      <c r="P2053" s="328"/>
    </row>
    <row r="2054" spans="15:16" ht="12.75">
      <c r="O2054" s="328"/>
      <c r="P2054" s="328"/>
    </row>
    <row r="2055" spans="15:16" ht="12.75">
      <c r="O2055" s="328"/>
      <c r="P2055" s="328"/>
    </row>
    <row r="2056" spans="15:16" ht="12.75">
      <c r="O2056" s="328"/>
      <c r="P2056" s="328"/>
    </row>
    <row r="2057" spans="15:16" ht="12.75">
      <c r="O2057" s="328"/>
      <c r="P2057" s="328"/>
    </row>
    <row r="2058" spans="15:16" ht="12.75">
      <c r="O2058" s="328"/>
      <c r="P2058" s="328"/>
    </row>
    <row r="2059" spans="15:16" ht="12.75">
      <c r="O2059" s="328"/>
      <c r="P2059" s="328"/>
    </row>
    <row r="2060" spans="15:16" ht="12.75">
      <c r="O2060" s="328"/>
      <c r="P2060" s="328"/>
    </row>
    <row r="2061" spans="15:16" ht="12.75">
      <c r="O2061" s="328"/>
      <c r="P2061" s="328"/>
    </row>
    <row r="2062" spans="15:16" ht="12.75">
      <c r="O2062" s="328"/>
      <c r="P2062" s="328"/>
    </row>
    <row r="2063" spans="15:16" ht="12.75">
      <c r="O2063" s="328"/>
      <c r="P2063" s="328"/>
    </row>
    <row r="2064" spans="15:16" ht="12.75">
      <c r="O2064" s="328"/>
      <c r="P2064" s="328"/>
    </row>
    <row r="2065" spans="15:16" ht="12.75">
      <c r="O2065" s="328"/>
      <c r="P2065" s="328"/>
    </row>
    <row r="2066" spans="15:16" ht="12.75">
      <c r="O2066" s="328"/>
      <c r="P2066" s="328"/>
    </row>
    <row r="2067" spans="15:16" ht="12.75">
      <c r="O2067" s="328"/>
      <c r="P2067" s="328"/>
    </row>
    <row r="2068" spans="15:16" ht="12.75">
      <c r="O2068" s="328"/>
      <c r="P2068" s="328"/>
    </row>
    <row r="2069" spans="15:16" ht="12.75">
      <c r="O2069" s="328"/>
      <c r="P2069" s="328"/>
    </row>
    <row r="2070" spans="15:16" ht="12.75">
      <c r="O2070" s="328"/>
      <c r="P2070" s="328"/>
    </row>
    <row r="2071" spans="15:16" ht="12.75">
      <c r="O2071" s="328"/>
      <c r="P2071" s="328"/>
    </row>
    <row r="2072" spans="15:16" ht="12.75">
      <c r="O2072" s="328"/>
      <c r="P2072" s="328"/>
    </row>
    <row r="2073" spans="15:16" ht="12.75">
      <c r="O2073" s="328"/>
      <c r="P2073" s="328"/>
    </row>
    <row r="2074" spans="15:16" ht="12.75">
      <c r="O2074" s="328"/>
      <c r="P2074" s="328"/>
    </row>
    <row r="2075" spans="15:16" ht="12.75">
      <c r="O2075" s="328"/>
      <c r="P2075" s="328"/>
    </row>
    <row r="2076" spans="15:16" ht="12.75">
      <c r="O2076" s="328"/>
      <c r="P2076" s="328"/>
    </row>
    <row r="2077" spans="15:16" ht="12.75">
      <c r="O2077" s="328"/>
      <c r="P2077" s="328"/>
    </row>
    <row r="2078" spans="15:16" ht="12.75">
      <c r="O2078" s="328"/>
      <c r="P2078" s="328"/>
    </row>
    <row r="2079" spans="15:16" ht="12.75">
      <c r="O2079" s="328"/>
      <c r="P2079" s="328"/>
    </row>
    <row r="2080" spans="15:16" ht="12.75">
      <c r="O2080" s="328"/>
      <c r="P2080" s="328"/>
    </row>
    <row r="2081" spans="15:16" ht="12.75">
      <c r="O2081" s="328"/>
      <c r="P2081" s="328"/>
    </row>
    <row r="2082" spans="15:16" ht="12.75">
      <c r="O2082" s="328"/>
      <c r="P2082" s="328"/>
    </row>
    <row r="2083" spans="15:16" ht="12.75">
      <c r="O2083" s="328"/>
      <c r="P2083" s="328"/>
    </row>
    <row r="2084" spans="15:16" ht="12.75">
      <c r="O2084" s="328"/>
      <c r="P2084" s="328"/>
    </row>
    <row r="2085" spans="15:16" ht="12.75">
      <c r="O2085" s="328"/>
      <c r="P2085" s="328"/>
    </row>
    <row r="2086" spans="15:16" ht="12.75">
      <c r="O2086" s="328"/>
      <c r="P2086" s="328"/>
    </row>
    <row r="2087" spans="15:16" ht="12.75">
      <c r="O2087" s="328"/>
      <c r="P2087" s="328"/>
    </row>
    <row r="2088" spans="15:16" ht="12.75">
      <c r="O2088" s="328"/>
      <c r="P2088" s="328"/>
    </row>
    <row r="2089" spans="15:16" ht="12.75">
      <c r="O2089" s="328"/>
      <c r="P2089" s="328"/>
    </row>
    <row r="2090" spans="15:16" ht="12.75">
      <c r="O2090" s="328"/>
      <c r="P2090" s="328"/>
    </row>
    <row r="2091" spans="15:16" ht="12.75">
      <c r="O2091" s="328"/>
      <c r="P2091" s="328"/>
    </row>
    <row r="2092" spans="15:16" ht="12.75">
      <c r="O2092" s="328"/>
      <c r="P2092" s="328"/>
    </row>
    <row r="2093" spans="15:16" ht="12.75">
      <c r="O2093" s="328"/>
      <c r="P2093" s="328"/>
    </row>
    <row r="2094" spans="15:16" ht="12.75">
      <c r="O2094" s="328"/>
      <c r="P2094" s="328"/>
    </row>
    <row r="2095" spans="15:16" ht="12.75">
      <c r="O2095" s="328"/>
      <c r="P2095" s="328"/>
    </row>
    <row r="2096" spans="15:16" ht="12.75">
      <c r="O2096" s="328"/>
      <c r="P2096" s="328"/>
    </row>
    <row r="2097" spans="15:16" ht="12.75">
      <c r="O2097" s="328"/>
      <c r="P2097" s="328"/>
    </row>
    <row r="2098" spans="15:16" ht="12.75">
      <c r="O2098" s="328"/>
      <c r="P2098" s="328"/>
    </row>
    <row r="2099" spans="15:16" ht="12.75">
      <c r="O2099" s="328"/>
      <c r="P2099" s="328"/>
    </row>
    <row r="2100" spans="15:16" ht="12.75">
      <c r="O2100" s="328"/>
      <c r="P2100" s="328"/>
    </row>
    <row r="2101" spans="15:16" ht="12.75">
      <c r="O2101" s="328"/>
      <c r="P2101" s="328"/>
    </row>
    <row r="2102" spans="15:16" ht="12.75">
      <c r="O2102" s="328"/>
      <c r="P2102" s="328"/>
    </row>
    <row r="2103" spans="15:16" ht="12.75">
      <c r="O2103" s="328"/>
      <c r="P2103" s="328"/>
    </row>
    <row r="2104" spans="15:16" ht="12.75">
      <c r="O2104" s="328"/>
      <c r="P2104" s="328"/>
    </row>
    <row r="2105" spans="15:16" ht="12.75">
      <c r="O2105" s="328"/>
      <c r="P2105" s="328"/>
    </row>
    <row r="2106" spans="15:16" ht="12.75">
      <c r="O2106" s="328"/>
      <c r="P2106" s="328"/>
    </row>
    <row r="2107" spans="15:16" ht="12.75">
      <c r="O2107" s="328"/>
      <c r="P2107" s="328"/>
    </row>
    <row r="2108" spans="15:16" ht="12.75">
      <c r="O2108" s="328"/>
      <c r="P2108" s="328"/>
    </row>
    <row r="2109" spans="15:16" ht="12.75">
      <c r="O2109" s="328"/>
      <c r="P2109" s="328"/>
    </row>
    <row r="2110" spans="15:16" ht="12.75">
      <c r="O2110" s="328"/>
      <c r="P2110" s="328"/>
    </row>
    <row r="2111" spans="15:16" ht="12.75">
      <c r="O2111" s="328"/>
      <c r="P2111" s="328"/>
    </row>
    <row r="2112" spans="15:16" ht="12.75">
      <c r="O2112" s="328"/>
      <c r="P2112" s="328"/>
    </row>
    <row r="2113" spans="15:16" ht="12.75">
      <c r="O2113" s="328"/>
      <c r="P2113" s="328"/>
    </row>
    <row r="2114" spans="15:16" ht="12.75">
      <c r="O2114" s="328"/>
      <c r="P2114" s="328"/>
    </row>
    <row r="2115" spans="15:16" ht="12.75">
      <c r="O2115" s="328"/>
      <c r="P2115" s="328"/>
    </row>
    <row r="2116" spans="15:16" ht="12.75">
      <c r="O2116" s="328"/>
      <c r="P2116" s="328"/>
    </row>
    <row r="2117" spans="15:16" ht="12.75">
      <c r="O2117" s="328"/>
      <c r="P2117" s="328"/>
    </row>
    <row r="2118" spans="15:16" ht="12.75">
      <c r="O2118" s="328"/>
      <c r="P2118" s="328"/>
    </row>
    <row r="2119" spans="15:16" ht="12.75">
      <c r="O2119" s="328"/>
      <c r="P2119" s="328"/>
    </row>
    <row r="2120" spans="15:16" ht="12.75">
      <c r="O2120" s="328"/>
      <c r="P2120" s="328"/>
    </row>
    <row r="2121" spans="15:16" ht="12.75">
      <c r="O2121" s="328"/>
      <c r="P2121" s="328"/>
    </row>
    <row r="2122" spans="15:16" ht="12.75">
      <c r="O2122" s="328"/>
      <c r="P2122" s="328"/>
    </row>
    <row r="2123" spans="15:16" ht="12.75">
      <c r="O2123" s="328"/>
      <c r="P2123" s="328"/>
    </row>
    <row r="2124" spans="15:16" ht="12.75">
      <c r="O2124" s="328"/>
      <c r="P2124" s="328"/>
    </row>
    <row r="2125" spans="15:16" ht="12.75">
      <c r="O2125" s="328"/>
      <c r="P2125" s="328"/>
    </row>
    <row r="2126" spans="15:16" ht="12.75">
      <c r="O2126" s="328"/>
      <c r="P2126" s="328"/>
    </row>
    <row r="2127" spans="15:16" ht="12.75">
      <c r="O2127" s="328"/>
      <c r="P2127" s="328"/>
    </row>
    <row r="2128" spans="15:16" ht="12.75">
      <c r="O2128" s="328"/>
      <c r="P2128" s="328"/>
    </row>
    <row r="2129" spans="15:16" ht="12.75">
      <c r="O2129" s="328"/>
      <c r="P2129" s="328"/>
    </row>
    <row r="2130" spans="15:16" ht="12.75">
      <c r="O2130" s="328"/>
      <c r="P2130" s="328"/>
    </row>
    <row r="2131" spans="15:16" ht="12.75">
      <c r="O2131" s="328"/>
      <c r="P2131" s="328"/>
    </row>
    <row r="2132" spans="15:16" ht="12.75">
      <c r="O2132" s="328"/>
      <c r="P2132" s="328"/>
    </row>
    <row r="2133" spans="15:16" ht="12.75">
      <c r="O2133" s="328"/>
      <c r="P2133" s="328"/>
    </row>
    <row r="2134" spans="15:16" ht="12.75">
      <c r="O2134" s="328"/>
      <c r="P2134" s="328"/>
    </row>
    <row r="2135" spans="15:16" ht="12.75">
      <c r="O2135" s="328"/>
      <c r="P2135" s="328"/>
    </row>
    <row r="2136" spans="15:16" ht="12.75">
      <c r="O2136" s="328"/>
      <c r="P2136" s="328"/>
    </row>
    <row r="2137" spans="15:16" ht="12.75">
      <c r="O2137" s="328"/>
      <c r="P2137" s="328"/>
    </row>
    <row r="2138" spans="15:16" ht="12.75">
      <c r="O2138" s="328"/>
      <c r="P2138" s="328"/>
    </row>
    <row r="2139" spans="15:16" ht="12.75">
      <c r="O2139" s="328"/>
      <c r="P2139" s="328"/>
    </row>
    <row r="2140" spans="15:16" ht="12.75">
      <c r="O2140" s="328"/>
      <c r="P2140" s="328"/>
    </row>
    <row r="2141" spans="15:16" ht="12.75">
      <c r="O2141" s="328"/>
      <c r="P2141" s="328"/>
    </row>
    <row r="2142" spans="15:16" ht="12.75">
      <c r="O2142" s="328"/>
      <c r="P2142" s="328"/>
    </row>
    <row r="2143" spans="15:16" ht="12.75">
      <c r="O2143" s="328"/>
      <c r="P2143" s="328"/>
    </row>
    <row r="2144" spans="15:16" ht="12.75">
      <c r="O2144" s="328"/>
      <c r="P2144" s="328"/>
    </row>
    <row r="2145" spans="15:16" ht="12.75">
      <c r="O2145" s="328"/>
      <c r="P2145" s="328"/>
    </row>
    <row r="2146" spans="15:16" ht="12.75">
      <c r="O2146" s="328"/>
      <c r="P2146" s="328"/>
    </row>
    <row r="2147" spans="15:16" ht="12.75">
      <c r="O2147" s="328"/>
      <c r="P2147" s="328"/>
    </row>
    <row r="2148" spans="15:16" ht="12.75">
      <c r="O2148" s="328"/>
      <c r="P2148" s="328"/>
    </row>
    <row r="2149" spans="15:16" ht="12.75">
      <c r="O2149" s="328"/>
      <c r="P2149" s="328"/>
    </row>
    <row r="2150" spans="15:16" ht="12.75">
      <c r="O2150" s="328"/>
      <c r="P2150" s="328"/>
    </row>
    <row r="2151" spans="15:16" ht="12.75">
      <c r="O2151" s="328"/>
      <c r="P2151" s="328"/>
    </row>
    <row r="2152" spans="15:16" ht="12.75">
      <c r="O2152" s="328"/>
      <c r="P2152" s="328"/>
    </row>
    <row r="2153" spans="15:16" ht="12.75">
      <c r="O2153" s="328"/>
      <c r="P2153" s="328"/>
    </row>
    <row r="2154" spans="15:16" ht="12.75">
      <c r="O2154" s="328"/>
      <c r="P2154" s="328"/>
    </row>
    <row r="2155" spans="15:16" ht="12.75">
      <c r="O2155" s="328"/>
      <c r="P2155" s="328"/>
    </row>
    <row r="2156" spans="15:16" ht="12.75">
      <c r="O2156" s="328"/>
      <c r="P2156" s="328"/>
    </row>
    <row r="2157" spans="15:16" ht="12.75">
      <c r="O2157" s="328"/>
      <c r="P2157" s="328"/>
    </row>
    <row r="2158" spans="15:16" ht="12.75">
      <c r="O2158" s="328"/>
      <c r="P2158" s="328"/>
    </row>
    <row r="2159" spans="15:16" ht="12.75">
      <c r="O2159" s="328"/>
      <c r="P2159" s="328"/>
    </row>
    <row r="2160" spans="15:16" ht="12.75">
      <c r="O2160" s="328"/>
      <c r="P2160" s="328"/>
    </row>
    <row r="2161" spans="15:16" ht="12.75">
      <c r="O2161" s="328"/>
      <c r="P2161" s="328"/>
    </row>
    <row r="2162" spans="15:16" ht="12.75">
      <c r="O2162" s="328"/>
      <c r="P2162" s="328"/>
    </row>
    <row r="2163" spans="15:16" ht="12.75">
      <c r="O2163" s="328"/>
      <c r="P2163" s="328"/>
    </row>
    <row r="2164" spans="15:16" ht="12.75">
      <c r="O2164" s="328"/>
      <c r="P2164" s="328"/>
    </row>
    <row r="2165" spans="15:16" ht="12.75">
      <c r="O2165" s="328"/>
      <c r="P2165" s="328"/>
    </row>
    <row r="2166" spans="15:16" ht="12.75">
      <c r="O2166" s="328"/>
      <c r="P2166" s="328"/>
    </row>
    <row r="2167" spans="15:16" ht="12.75">
      <c r="O2167" s="328"/>
      <c r="P2167" s="328"/>
    </row>
    <row r="2168" spans="15:16" ht="12.75">
      <c r="O2168" s="328"/>
      <c r="P2168" s="328"/>
    </row>
    <row r="2169" spans="15:16" ht="12.75">
      <c r="O2169" s="328"/>
      <c r="P2169" s="328"/>
    </row>
    <row r="2170" spans="15:16" ht="12.75">
      <c r="O2170" s="328"/>
      <c r="P2170" s="328"/>
    </row>
    <row r="2171" spans="15:16" ht="12.75">
      <c r="O2171" s="328"/>
      <c r="P2171" s="328"/>
    </row>
    <row r="2172" spans="15:16" ht="12.75">
      <c r="O2172" s="328"/>
      <c r="P2172" s="328"/>
    </row>
    <row r="2173" spans="15:16" ht="12.75">
      <c r="O2173" s="328"/>
      <c r="P2173" s="328"/>
    </row>
    <row r="2174" spans="15:16" ht="12.75">
      <c r="O2174" s="328"/>
      <c r="P2174" s="328"/>
    </row>
    <row r="2175" spans="15:16" ht="12.75">
      <c r="O2175" s="328"/>
      <c r="P2175" s="328"/>
    </row>
    <row r="2176" spans="15:16" ht="12.75">
      <c r="O2176" s="328"/>
      <c r="P2176" s="328"/>
    </row>
    <row r="2177" spans="15:16" ht="12.75">
      <c r="O2177" s="328"/>
      <c r="P2177" s="328"/>
    </row>
    <row r="2178" spans="15:16" ht="12.75">
      <c r="O2178" s="328"/>
      <c r="P2178" s="328"/>
    </row>
    <row r="2179" spans="15:16" ht="12.75">
      <c r="O2179" s="328"/>
      <c r="P2179" s="328"/>
    </row>
    <row r="2180" spans="15:16" ht="12.75">
      <c r="O2180" s="328"/>
      <c r="P2180" s="328"/>
    </row>
    <row r="2181" spans="15:16" ht="12.75">
      <c r="O2181" s="328"/>
      <c r="P2181" s="328"/>
    </row>
    <row r="2182" spans="15:16" ht="12.75">
      <c r="O2182" s="328"/>
      <c r="P2182" s="328"/>
    </row>
    <row r="2183" spans="15:16" ht="12.75">
      <c r="O2183" s="328"/>
      <c r="P2183" s="328"/>
    </row>
    <row r="2184" spans="15:16" ht="12.75">
      <c r="O2184" s="328"/>
      <c r="P2184" s="328"/>
    </row>
    <row r="2185" spans="15:16" ht="12.75">
      <c r="O2185" s="328"/>
      <c r="P2185" s="328"/>
    </row>
    <row r="2186" spans="15:16" ht="12.75">
      <c r="O2186" s="328"/>
      <c r="P2186" s="328"/>
    </row>
    <row r="2187" spans="15:16" ht="12.75">
      <c r="O2187" s="328"/>
      <c r="P2187" s="328"/>
    </row>
    <row r="2188" spans="15:16" ht="12.75">
      <c r="O2188" s="328"/>
      <c r="P2188" s="328"/>
    </row>
    <row r="2189" spans="15:16" ht="12.75">
      <c r="O2189" s="328"/>
      <c r="P2189" s="328"/>
    </row>
    <row r="2190" spans="15:16" ht="12.75">
      <c r="O2190" s="328"/>
      <c r="P2190" s="328"/>
    </row>
    <row r="2191" spans="15:16" ht="12.75">
      <c r="O2191" s="328"/>
      <c r="P2191" s="328"/>
    </row>
    <row r="2192" spans="15:16" ht="12.75">
      <c r="O2192" s="328"/>
      <c r="P2192" s="328"/>
    </row>
    <row r="2193" spans="15:16" ht="12.75">
      <c r="O2193" s="328"/>
      <c r="P2193" s="328"/>
    </row>
    <row r="2194" spans="15:16" ht="12.75">
      <c r="O2194" s="328"/>
      <c r="P2194" s="328"/>
    </row>
    <row r="2195" spans="15:16" ht="12.75">
      <c r="O2195" s="328"/>
      <c r="P2195" s="328"/>
    </row>
    <row r="2196" spans="15:16" ht="12.75">
      <c r="O2196" s="328"/>
      <c r="P2196" s="328"/>
    </row>
    <row r="2197" spans="15:16" ht="12.75">
      <c r="O2197" s="328"/>
      <c r="P2197" s="328"/>
    </row>
    <row r="2198" spans="15:16" ht="12.75">
      <c r="O2198" s="328"/>
      <c r="P2198" s="328"/>
    </row>
    <row r="2199" spans="15:16" ht="12.75">
      <c r="O2199" s="328"/>
      <c r="P2199" s="328"/>
    </row>
    <row r="2200" spans="15:16" ht="12.75">
      <c r="O2200" s="328"/>
      <c r="P2200" s="328"/>
    </row>
    <row r="2201" spans="15:16" ht="12.75">
      <c r="O2201" s="328"/>
      <c r="P2201" s="328"/>
    </row>
    <row r="2202" spans="15:16" ht="12.75">
      <c r="O2202" s="328"/>
      <c r="P2202" s="328"/>
    </row>
    <row r="2203" spans="15:16" ht="12.75">
      <c r="O2203" s="328"/>
      <c r="P2203" s="328"/>
    </row>
    <row r="2204" spans="15:16" ht="12.75">
      <c r="O2204" s="328"/>
      <c r="P2204" s="328"/>
    </row>
    <row r="2205" spans="15:16" ht="12.75">
      <c r="O2205" s="328"/>
      <c r="P2205" s="328"/>
    </row>
    <row r="2206" spans="15:16" ht="12.75">
      <c r="O2206" s="328"/>
      <c r="P2206" s="328"/>
    </row>
    <row r="2207" spans="15:16" ht="12.75">
      <c r="O2207" s="328"/>
      <c r="P2207" s="328"/>
    </row>
    <row r="2208" spans="15:16" ht="12.75">
      <c r="O2208" s="328"/>
      <c r="P2208" s="328"/>
    </row>
    <row r="2209" spans="15:16" ht="12.75">
      <c r="O2209" s="328"/>
      <c r="P2209" s="328"/>
    </row>
    <row r="2210" spans="15:16" ht="12.75">
      <c r="O2210" s="328"/>
      <c r="P2210" s="328"/>
    </row>
    <row r="2211" spans="15:16" ht="12.75">
      <c r="O2211" s="328"/>
      <c r="P2211" s="328"/>
    </row>
    <row r="2212" spans="15:16" ht="12.75">
      <c r="O2212" s="328"/>
      <c r="P2212" s="328"/>
    </row>
    <row r="2213" spans="15:16" ht="12.75">
      <c r="O2213" s="328"/>
      <c r="P2213" s="328"/>
    </row>
    <row r="2214" spans="15:16" ht="12.75">
      <c r="O2214" s="328"/>
      <c r="P2214" s="328"/>
    </row>
    <row r="2215" spans="15:16" ht="12.75">
      <c r="O2215" s="328"/>
      <c r="P2215" s="328"/>
    </row>
    <row r="2216" spans="15:16" ht="12.75">
      <c r="O2216" s="328"/>
      <c r="P2216" s="328"/>
    </row>
    <row r="2217" spans="15:16" ht="12.75">
      <c r="O2217" s="328"/>
      <c r="P2217" s="328"/>
    </row>
    <row r="2218" spans="15:16" ht="12.75">
      <c r="O2218" s="328"/>
      <c r="P2218" s="328"/>
    </row>
    <row r="2219" spans="15:16" ht="12.75">
      <c r="O2219" s="328"/>
      <c r="P2219" s="328"/>
    </row>
    <row r="2220" spans="15:16" ht="12.75">
      <c r="O2220" s="328"/>
      <c r="P2220" s="328"/>
    </row>
    <row r="2221" spans="15:16" ht="12.75">
      <c r="O2221" s="328"/>
      <c r="P2221" s="328"/>
    </row>
    <row r="2222" spans="15:16" ht="12.75">
      <c r="O2222" s="328"/>
      <c r="P2222" s="328"/>
    </row>
    <row r="2223" spans="15:16" ht="12.75">
      <c r="O2223" s="328"/>
      <c r="P2223" s="328"/>
    </row>
    <row r="2224" spans="15:16" ht="12.75">
      <c r="O2224" s="328"/>
      <c r="P2224" s="328"/>
    </row>
    <row r="2225" spans="15:16" ht="12.75">
      <c r="O2225" s="328"/>
      <c r="P2225" s="328"/>
    </row>
    <row r="2226" spans="15:16" ht="12.75">
      <c r="O2226" s="328"/>
      <c r="P2226" s="328"/>
    </row>
    <row r="2227" spans="15:16" ht="12.75">
      <c r="O2227" s="328"/>
      <c r="P2227" s="328"/>
    </row>
    <row r="2228" spans="15:16" ht="12.75">
      <c r="O2228" s="328"/>
      <c r="P2228" s="328"/>
    </row>
    <row r="2229" spans="15:16" ht="12.75">
      <c r="O2229" s="328"/>
      <c r="P2229" s="328"/>
    </row>
    <row r="2230" spans="15:16" ht="12.75">
      <c r="O2230" s="328"/>
      <c r="P2230" s="328"/>
    </row>
    <row r="2231" spans="15:16" ht="12.75">
      <c r="O2231" s="328"/>
      <c r="P2231" s="328"/>
    </row>
    <row r="2232" spans="15:16" ht="12.75">
      <c r="O2232" s="328"/>
      <c r="P2232" s="328"/>
    </row>
    <row r="2233" spans="15:16" ht="12.75">
      <c r="O2233" s="328"/>
      <c r="P2233" s="328"/>
    </row>
    <row r="2234" spans="15:16" ht="12.75">
      <c r="O2234" s="328"/>
      <c r="P2234" s="328"/>
    </row>
    <row r="2235" spans="15:16" ht="12.75">
      <c r="O2235" s="328"/>
      <c r="P2235" s="328"/>
    </row>
    <row r="2236" spans="15:16" ht="12.75">
      <c r="O2236" s="328"/>
      <c r="P2236" s="328"/>
    </row>
    <row r="2237" spans="15:16" ht="12.75">
      <c r="O2237" s="328"/>
      <c r="P2237" s="328"/>
    </row>
    <row r="2238" spans="15:16" ht="12.75">
      <c r="O2238" s="328"/>
      <c r="P2238" s="328"/>
    </row>
    <row r="2239" spans="15:16" ht="12.75">
      <c r="O2239" s="328"/>
      <c r="P2239" s="328"/>
    </row>
    <row r="2240" spans="15:16" ht="12.75">
      <c r="O2240" s="328"/>
      <c r="P2240" s="328"/>
    </row>
    <row r="2241" spans="15:16" ht="12.75">
      <c r="O2241" s="328"/>
      <c r="P2241" s="328"/>
    </row>
    <row r="2242" spans="15:16" ht="12.75">
      <c r="O2242" s="328"/>
      <c r="P2242" s="328"/>
    </row>
    <row r="2243" spans="15:16" ht="12.75">
      <c r="O2243" s="328"/>
      <c r="P2243" s="328"/>
    </row>
    <row r="2244" spans="15:16" ht="12.75">
      <c r="O2244" s="328"/>
      <c r="P2244" s="328"/>
    </row>
    <row r="2245" spans="15:16" ht="12.75">
      <c r="O2245" s="328"/>
      <c r="P2245" s="328"/>
    </row>
    <row r="2246" spans="15:16" ht="12.75">
      <c r="O2246" s="328"/>
      <c r="P2246" s="328"/>
    </row>
    <row r="2247" spans="15:16" ht="12.75">
      <c r="O2247" s="328"/>
      <c r="P2247" s="328"/>
    </row>
    <row r="2248" spans="15:16" ht="12.75">
      <c r="O2248" s="328"/>
      <c r="P2248" s="328"/>
    </row>
    <row r="2249" spans="15:16" ht="12.75">
      <c r="O2249" s="328"/>
      <c r="P2249" s="328"/>
    </row>
    <row r="2250" spans="15:16" ht="12.75">
      <c r="O2250" s="328"/>
      <c r="P2250" s="328"/>
    </row>
    <row r="2251" spans="15:16" ht="12.75">
      <c r="O2251" s="328"/>
      <c r="P2251" s="328"/>
    </row>
    <row r="2252" spans="15:16" ht="12.75">
      <c r="O2252" s="328"/>
      <c r="P2252" s="328"/>
    </row>
    <row r="2253" spans="15:16" ht="12.75">
      <c r="O2253" s="328"/>
      <c r="P2253" s="328"/>
    </row>
    <row r="2254" spans="15:16" ht="12.75">
      <c r="O2254" s="328"/>
      <c r="P2254" s="328"/>
    </row>
    <row r="2255" spans="15:16" ht="12.75">
      <c r="O2255" s="328"/>
      <c r="P2255" s="328"/>
    </row>
    <row r="2256" spans="15:16" ht="12.75">
      <c r="O2256" s="328"/>
      <c r="P2256" s="328"/>
    </row>
    <row r="2257" spans="15:16" ht="12.75">
      <c r="O2257" s="328"/>
      <c r="P2257" s="328"/>
    </row>
    <row r="2258" spans="15:16" ht="12.75">
      <c r="O2258" s="328"/>
      <c r="P2258" s="328"/>
    </row>
    <row r="2259" spans="15:16" ht="12.75">
      <c r="O2259" s="328"/>
      <c r="P2259" s="328"/>
    </row>
    <row r="2260" spans="15:16" ht="12.75">
      <c r="O2260" s="328"/>
      <c r="P2260" s="328"/>
    </row>
    <row r="2261" spans="15:16" ht="12.75">
      <c r="O2261" s="328"/>
      <c r="P2261" s="328"/>
    </row>
    <row r="2262" spans="15:16" ht="12.75">
      <c r="O2262" s="328"/>
      <c r="P2262" s="328"/>
    </row>
    <row r="2263" spans="15:16" ht="12.75">
      <c r="O2263" s="328"/>
      <c r="P2263" s="328"/>
    </row>
    <row r="2264" spans="15:16" ht="12.75">
      <c r="O2264" s="328"/>
      <c r="P2264" s="328"/>
    </row>
    <row r="2265" spans="15:16" ht="12.75">
      <c r="O2265" s="328"/>
      <c r="P2265" s="328"/>
    </row>
    <row r="2266" spans="15:16" ht="12.75">
      <c r="O2266" s="328"/>
      <c r="P2266" s="328"/>
    </row>
    <row r="2267" spans="15:16" ht="12.75">
      <c r="O2267" s="328"/>
      <c r="P2267" s="328"/>
    </row>
    <row r="2268" spans="15:16" ht="12.75">
      <c r="O2268" s="328"/>
      <c r="P2268" s="328"/>
    </row>
    <row r="2269" spans="15:16" ht="12.75">
      <c r="O2269" s="328"/>
      <c r="P2269" s="328"/>
    </row>
    <row r="2270" spans="15:16" ht="12.75">
      <c r="O2270" s="328"/>
      <c r="P2270" s="328"/>
    </row>
    <row r="2271" spans="15:16" ht="12.75">
      <c r="O2271" s="328"/>
      <c r="P2271" s="328"/>
    </row>
    <row r="2272" spans="15:16" ht="12.75">
      <c r="O2272" s="328"/>
      <c r="P2272" s="328"/>
    </row>
    <row r="2273" spans="15:16" ht="12.75">
      <c r="O2273" s="328"/>
      <c r="P2273" s="328"/>
    </row>
    <row r="2274" spans="15:16" ht="12.75">
      <c r="O2274" s="328"/>
      <c r="P2274" s="328"/>
    </row>
    <row r="2275" spans="15:16" ht="12.75">
      <c r="O2275" s="328"/>
      <c r="P2275" s="328"/>
    </row>
    <row r="2276" spans="15:16" ht="12.75">
      <c r="O2276" s="328"/>
      <c r="P2276" s="328"/>
    </row>
    <row r="2277" spans="15:16" ht="12.75">
      <c r="O2277" s="328"/>
      <c r="P2277" s="328"/>
    </row>
    <row r="2278" spans="15:16" ht="12.75">
      <c r="O2278" s="328"/>
      <c r="P2278" s="328"/>
    </row>
    <row r="2279" spans="15:16" ht="12.75">
      <c r="O2279" s="328"/>
      <c r="P2279" s="328"/>
    </row>
    <row r="2280" spans="15:16" ht="12.75">
      <c r="O2280" s="328"/>
      <c r="P2280" s="328"/>
    </row>
    <row r="2281" spans="15:16" ht="12.75">
      <c r="O2281" s="328"/>
      <c r="P2281" s="328"/>
    </row>
    <row r="2282" spans="15:16" ht="12.75">
      <c r="O2282" s="328"/>
      <c r="P2282" s="328"/>
    </row>
    <row r="2283" spans="15:16" ht="12.75">
      <c r="O2283" s="328"/>
      <c r="P2283" s="328"/>
    </row>
    <row r="2284" spans="15:16" ht="12.75">
      <c r="O2284" s="328"/>
      <c r="P2284" s="328"/>
    </row>
    <row r="2285" spans="15:16" ht="12.75">
      <c r="O2285" s="328"/>
      <c r="P2285" s="328"/>
    </row>
    <row r="2286" spans="15:16" ht="12.75">
      <c r="O2286" s="328"/>
      <c r="P2286" s="328"/>
    </row>
    <row r="2287" spans="15:16" ht="12.75">
      <c r="O2287" s="328"/>
      <c r="P2287" s="328"/>
    </row>
    <row r="2288" spans="15:16" ht="12.75">
      <c r="O2288" s="328"/>
      <c r="P2288" s="328"/>
    </row>
    <row r="2289" spans="15:16" ht="12.75">
      <c r="O2289" s="328"/>
      <c r="P2289" s="328"/>
    </row>
    <row r="2290" spans="15:16" ht="12.75">
      <c r="O2290" s="328"/>
      <c r="P2290" s="328"/>
    </row>
    <row r="2291" spans="15:16" ht="12.75">
      <c r="O2291" s="328"/>
      <c r="P2291" s="328"/>
    </row>
    <row r="2292" spans="15:16" ht="12.75">
      <c r="O2292" s="328"/>
      <c r="P2292" s="328"/>
    </row>
    <row r="2293" spans="15:16" ht="12.75">
      <c r="O2293" s="328"/>
      <c r="P2293" s="328"/>
    </row>
    <row r="2294" spans="15:16" ht="12.75">
      <c r="O2294" s="328"/>
      <c r="P2294" s="328"/>
    </row>
    <row r="2295" spans="15:16" ht="12.75">
      <c r="O2295" s="328"/>
      <c r="P2295" s="328"/>
    </row>
    <row r="2296" spans="15:16" ht="12.75">
      <c r="O2296" s="328"/>
      <c r="P2296" s="328"/>
    </row>
    <row r="2297" spans="15:16" ht="12.75">
      <c r="O2297" s="328"/>
      <c r="P2297" s="328"/>
    </row>
    <row r="2298" spans="15:16" ht="12.75">
      <c r="O2298" s="328"/>
      <c r="P2298" s="328"/>
    </row>
    <row r="2299" spans="15:16" ht="12.75">
      <c r="O2299" s="328"/>
      <c r="P2299" s="328"/>
    </row>
    <row r="2300" spans="15:16" ht="12.75">
      <c r="O2300" s="328"/>
      <c r="P2300" s="328"/>
    </row>
    <row r="2301" spans="15:16" ht="12.75">
      <c r="O2301" s="328"/>
      <c r="P2301" s="328"/>
    </row>
    <row r="2302" spans="15:16" ht="12.75">
      <c r="O2302" s="328"/>
      <c r="P2302" s="328"/>
    </row>
    <row r="2303" spans="15:16" ht="12.75">
      <c r="O2303" s="328"/>
      <c r="P2303" s="328"/>
    </row>
    <row r="2304" spans="15:16" ht="12.75">
      <c r="O2304" s="328"/>
      <c r="P2304" s="328"/>
    </row>
    <row r="2305" spans="15:16" ht="12.75">
      <c r="O2305" s="328"/>
      <c r="P2305" s="328"/>
    </row>
    <row r="2306" spans="15:16" ht="12.75">
      <c r="O2306" s="328"/>
      <c r="P2306" s="328"/>
    </row>
    <row r="2307" spans="15:16" ht="12.75">
      <c r="O2307" s="328"/>
      <c r="P2307" s="328"/>
    </row>
    <row r="2308" spans="15:16" ht="12.75">
      <c r="O2308" s="328"/>
      <c r="P2308" s="328"/>
    </row>
    <row r="2309" spans="15:16" ht="12.75">
      <c r="O2309" s="328"/>
      <c r="P2309" s="328"/>
    </row>
    <row r="2310" spans="15:16" ht="12.75">
      <c r="O2310" s="328"/>
      <c r="P2310" s="328"/>
    </row>
    <row r="2311" spans="15:16" ht="12.75">
      <c r="O2311" s="328"/>
      <c r="P2311" s="328"/>
    </row>
    <row r="2312" spans="15:16" ht="12.75">
      <c r="O2312" s="328"/>
      <c r="P2312" s="328"/>
    </row>
    <row r="2313" spans="15:16" ht="12.75">
      <c r="O2313" s="328"/>
      <c r="P2313" s="328"/>
    </row>
    <row r="2314" spans="15:16" ht="12.75">
      <c r="O2314" s="328"/>
      <c r="P2314" s="328"/>
    </row>
    <row r="2315" spans="15:16" ht="12.75">
      <c r="O2315" s="328"/>
      <c r="P2315" s="328"/>
    </row>
    <row r="2316" spans="15:16" ht="12.75">
      <c r="O2316" s="328"/>
      <c r="P2316" s="328"/>
    </row>
    <row r="2317" spans="15:16" ht="12.75">
      <c r="O2317" s="328"/>
      <c r="P2317" s="328"/>
    </row>
    <row r="2318" spans="15:16" ht="12.75">
      <c r="O2318" s="328"/>
      <c r="P2318" s="328"/>
    </row>
    <row r="2319" spans="15:16" ht="12.75">
      <c r="O2319" s="328"/>
      <c r="P2319" s="328"/>
    </row>
    <row r="2320" spans="15:16" ht="12.75">
      <c r="O2320" s="328"/>
      <c r="P2320" s="328"/>
    </row>
    <row r="2321" spans="15:16" ht="12.75">
      <c r="O2321" s="328"/>
      <c r="P2321" s="328"/>
    </row>
    <row r="2322" spans="15:16" ht="12.75">
      <c r="O2322" s="328"/>
      <c r="P2322" s="328"/>
    </row>
    <row r="2323" spans="15:16" ht="12.75">
      <c r="O2323" s="328"/>
      <c r="P2323" s="328"/>
    </row>
    <row r="2324" spans="15:16" ht="12.75">
      <c r="O2324" s="328"/>
      <c r="P2324" s="328"/>
    </row>
    <row r="2325" spans="15:16" ht="12.75">
      <c r="O2325" s="328"/>
      <c r="P2325" s="328"/>
    </row>
    <row r="2326" spans="15:16" ht="12.75">
      <c r="O2326" s="328"/>
      <c r="P2326" s="328"/>
    </row>
    <row r="2327" spans="15:16" ht="12.75">
      <c r="O2327" s="328"/>
      <c r="P2327" s="328"/>
    </row>
    <row r="2328" spans="15:16" ht="12.75">
      <c r="O2328" s="328"/>
      <c r="P2328" s="328"/>
    </row>
    <row r="2329" spans="15:16" ht="12.75">
      <c r="O2329" s="328"/>
      <c r="P2329" s="328"/>
    </row>
    <row r="2330" spans="15:16" ht="12.75">
      <c r="O2330" s="328"/>
      <c r="P2330" s="328"/>
    </row>
    <row r="2331" spans="15:16" ht="12.75">
      <c r="O2331" s="328"/>
      <c r="P2331" s="328"/>
    </row>
    <row r="2332" spans="15:16" ht="12.75">
      <c r="O2332" s="328"/>
      <c r="P2332" s="328"/>
    </row>
    <row r="2333" spans="15:16" ht="12.75">
      <c r="O2333" s="328"/>
      <c r="P2333" s="328"/>
    </row>
    <row r="2334" spans="15:16" ht="12.75">
      <c r="O2334" s="328"/>
      <c r="P2334" s="328"/>
    </row>
    <row r="2335" spans="15:16" ht="12.75">
      <c r="O2335" s="328"/>
      <c r="P2335" s="328"/>
    </row>
    <row r="2336" spans="15:16" ht="12.75">
      <c r="O2336" s="328"/>
      <c r="P2336" s="328"/>
    </row>
    <row r="2337" spans="15:16" ht="12.75">
      <c r="O2337" s="328"/>
      <c r="P2337" s="328"/>
    </row>
    <row r="2338" spans="15:16" ht="12.75">
      <c r="O2338" s="328"/>
      <c r="P2338" s="328"/>
    </row>
    <row r="2339" spans="15:16" ht="12.75">
      <c r="O2339" s="328"/>
      <c r="P2339" s="328"/>
    </row>
    <row r="2340" spans="15:16" ht="12.75">
      <c r="O2340" s="328"/>
      <c r="P2340" s="328"/>
    </row>
    <row r="2341" spans="15:16" ht="12.75">
      <c r="O2341" s="328"/>
      <c r="P2341" s="328"/>
    </row>
    <row r="2342" spans="15:16" ht="12.75">
      <c r="O2342" s="328"/>
      <c r="P2342" s="328"/>
    </row>
    <row r="2343" spans="15:16" ht="12.75">
      <c r="O2343" s="328"/>
      <c r="P2343" s="328"/>
    </row>
    <row r="2344" spans="15:16" ht="12.75">
      <c r="O2344" s="328"/>
      <c r="P2344" s="328"/>
    </row>
    <row r="2345" spans="15:16" ht="12.75">
      <c r="O2345" s="328"/>
      <c r="P2345" s="328"/>
    </row>
    <row r="2346" spans="15:16" ht="12.75">
      <c r="O2346" s="328"/>
      <c r="P2346" s="328"/>
    </row>
    <row r="2347" spans="15:16" ht="12.75">
      <c r="O2347" s="328"/>
      <c r="P2347" s="328"/>
    </row>
    <row r="2348" spans="15:16" ht="12.75">
      <c r="O2348" s="328"/>
      <c r="P2348" s="328"/>
    </row>
    <row r="2349" spans="15:16" ht="12.75">
      <c r="O2349" s="328"/>
      <c r="P2349" s="328"/>
    </row>
    <row r="2350" spans="15:16" ht="12.75">
      <c r="O2350" s="328"/>
      <c r="P2350" s="328"/>
    </row>
    <row r="2351" spans="15:16" ht="12.75">
      <c r="O2351" s="328"/>
      <c r="P2351" s="328"/>
    </row>
    <row r="2352" spans="15:16" ht="12.75">
      <c r="O2352" s="328"/>
      <c r="P2352" s="328"/>
    </row>
    <row r="2353" spans="15:16" ht="12.75">
      <c r="O2353" s="328"/>
      <c r="P2353" s="328"/>
    </row>
    <row r="2354" spans="15:16" ht="12.75">
      <c r="O2354" s="328"/>
      <c r="P2354" s="328"/>
    </row>
    <row r="2355" spans="15:16" ht="12.75">
      <c r="O2355" s="328"/>
      <c r="P2355" s="328"/>
    </row>
    <row r="2356" spans="15:16" ht="12.75">
      <c r="O2356" s="328"/>
      <c r="P2356" s="328"/>
    </row>
    <row r="2357" spans="15:16" ht="12.75">
      <c r="O2357" s="328"/>
      <c r="P2357" s="328"/>
    </row>
    <row r="2358" spans="15:16" ht="12.75">
      <c r="O2358" s="328"/>
      <c r="P2358" s="328"/>
    </row>
    <row r="2359" spans="15:16" ht="12.75">
      <c r="O2359" s="328"/>
      <c r="P2359" s="328"/>
    </row>
    <row r="2360" spans="15:16" ht="12.75">
      <c r="O2360" s="328"/>
      <c r="P2360" s="328"/>
    </row>
    <row r="2361" spans="15:16" ht="12.75">
      <c r="O2361" s="328"/>
      <c r="P2361" s="328"/>
    </row>
    <row r="2362" spans="15:16" ht="12.75">
      <c r="O2362" s="328"/>
      <c r="P2362" s="328"/>
    </row>
    <row r="2363" spans="15:16" ht="12.75">
      <c r="O2363" s="328"/>
      <c r="P2363" s="328"/>
    </row>
    <row r="2364" spans="15:16" ht="12.75">
      <c r="O2364" s="328"/>
      <c r="P2364" s="328"/>
    </row>
    <row r="2365" spans="15:16" ht="12.75">
      <c r="O2365" s="328"/>
      <c r="P2365" s="328"/>
    </row>
    <row r="2366" spans="15:16" ht="12.75">
      <c r="O2366" s="328"/>
      <c r="P2366" s="328"/>
    </row>
    <row r="2367" spans="15:16" ht="12.75">
      <c r="O2367" s="328"/>
      <c r="P2367" s="328"/>
    </row>
    <row r="2368" spans="15:16" ht="12.75">
      <c r="O2368" s="328"/>
      <c r="P2368" s="328"/>
    </row>
    <row r="2369" spans="15:16" ht="12.75">
      <c r="O2369" s="328"/>
      <c r="P2369" s="328"/>
    </row>
    <row r="2370" spans="15:16" ht="12.75">
      <c r="O2370" s="328"/>
      <c r="P2370" s="328"/>
    </row>
    <row r="2371" spans="15:16" ht="12.75">
      <c r="O2371" s="328"/>
      <c r="P2371" s="328"/>
    </row>
    <row r="2372" spans="15:16" ht="12.75">
      <c r="O2372" s="328"/>
      <c r="P2372" s="328"/>
    </row>
    <row r="2373" spans="15:16" ht="12.75">
      <c r="O2373" s="328"/>
      <c r="P2373" s="328"/>
    </row>
    <row r="2374" spans="15:16" ht="12.75">
      <c r="O2374" s="328"/>
      <c r="P2374" s="328"/>
    </row>
    <row r="2375" spans="15:16" ht="12.75">
      <c r="O2375" s="328"/>
      <c r="P2375" s="328"/>
    </row>
    <row r="2376" spans="15:16" ht="12.75">
      <c r="O2376" s="328"/>
      <c r="P2376" s="328"/>
    </row>
    <row r="2377" spans="15:16" ht="12.75">
      <c r="O2377" s="328"/>
      <c r="P2377" s="328"/>
    </row>
    <row r="2378" spans="15:16" ht="12.75">
      <c r="O2378" s="328"/>
      <c r="P2378" s="328"/>
    </row>
    <row r="2379" spans="15:16" ht="12.75">
      <c r="O2379" s="328"/>
      <c r="P2379" s="328"/>
    </row>
    <row r="2380" spans="15:16" ht="12.75">
      <c r="O2380" s="328"/>
      <c r="P2380" s="328"/>
    </row>
    <row r="2381" spans="15:16" ht="12.75">
      <c r="O2381" s="328"/>
      <c r="P2381" s="328"/>
    </row>
    <row r="2382" spans="15:16" ht="12.75">
      <c r="O2382" s="328"/>
      <c r="P2382" s="328"/>
    </row>
    <row r="2383" spans="15:16" ht="12.75">
      <c r="O2383" s="328"/>
      <c r="P2383" s="328"/>
    </row>
    <row r="2384" spans="15:16" ht="12.75">
      <c r="O2384" s="328"/>
      <c r="P2384" s="328"/>
    </row>
    <row r="2385" spans="15:16" ht="12.75">
      <c r="O2385" s="328"/>
      <c r="P2385" s="328"/>
    </row>
    <row r="2386" spans="15:16" ht="12.75">
      <c r="O2386" s="328"/>
      <c r="P2386" s="328"/>
    </row>
    <row r="2387" spans="15:16" ht="12.75">
      <c r="O2387" s="328"/>
      <c r="P2387" s="328"/>
    </row>
    <row r="2388" spans="15:16" ht="12.75">
      <c r="O2388" s="328"/>
      <c r="P2388" s="328"/>
    </row>
    <row r="2389" spans="15:16" ht="12.75">
      <c r="O2389" s="328"/>
      <c r="P2389" s="328"/>
    </row>
    <row r="2390" spans="15:16" ht="12.75">
      <c r="O2390" s="328"/>
      <c r="P2390" s="328"/>
    </row>
    <row r="2391" spans="15:16" ht="12.75">
      <c r="O2391" s="328"/>
      <c r="P2391" s="328"/>
    </row>
    <row r="2392" spans="15:16" ht="12.75">
      <c r="O2392" s="328"/>
      <c r="P2392" s="328"/>
    </row>
    <row r="2393" spans="15:16" ht="12.75">
      <c r="O2393" s="328"/>
      <c r="P2393" s="328"/>
    </row>
    <row r="2394" spans="15:16" ht="12.75">
      <c r="O2394" s="328"/>
      <c r="P2394" s="328"/>
    </row>
    <row r="2395" spans="15:16" ht="12.75">
      <c r="O2395" s="328"/>
      <c r="P2395" s="328"/>
    </row>
    <row r="2396" spans="15:16" ht="12.75">
      <c r="O2396" s="328"/>
      <c r="P2396" s="328"/>
    </row>
    <row r="2397" spans="15:16" ht="12.75">
      <c r="O2397" s="328"/>
      <c r="P2397" s="328"/>
    </row>
    <row r="2398" spans="15:16" ht="12.75">
      <c r="O2398" s="328"/>
      <c r="P2398" s="328"/>
    </row>
    <row r="2399" spans="15:16" ht="12.75">
      <c r="O2399" s="328"/>
      <c r="P2399" s="328"/>
    </row>
    <row r="2400" spans="15:16" ht="12.75">
      <c r="O2400" s="328"/>
      <c r="P2400" s="328"/>
    </row>
    <row r="2401" spans="15:16" ht="12.75">
      <c r="O2401" s="328"/>
      <c r="P2401" s="328"/>
    </row>
    <row r="2402" spans="15:16" ht="12.75">
      <c r="O2402" s="328"/>
      <c r="P2402" s="328"/>
    </row>
    <row r="2403" spans="15:16" ht="12.75">
      <c r="O2403" s="328"/>
      <c r="P2403" s="328"/>
    </row>
    <row r="2404" spans="15:16" ht="12.75">
      <c r="O2404" s="328"/>
      <c r="P2404" s="328"/>
    </row>
    <row r="2405" spans="15:16" ht="12.75">
      <c r="O2405" s="328"/>
      <c r="P2405" s="328"/>
    </row>
    <row r="2406" spans="15:16" ht="12.75">
      <c r="O2406" s="328"/>
      <c r="P2406" s="328"/>
    </row>
    <row r="2407" spans="15:16" ht="12.75">
      <c r="O2407" s="328"/>
      <c r="P2407" s="328"/>
    </row>
    <row r="2408" spans="15:16" ht="12.75">
      <c r="O2408" s="328"/>
      <c r="P2408" s="328"/>
    </row>
    <row r="2409" spans="15:16" ht="12.75">
      <c r="O2409" s="328"/>
      <c r="P2409" s="328"/>
    </row>
    <row r="2410" spans="15:16" ht="12.75">
      <c r="O2410" s="328"/>
      <c r="P2410" s="328"/>
    </row>
    <row r="2411" spans="15:16" ht="12.75">
      <c r="O2411" s="328"/>
      <c r="P2411" s="328"/>
    </row>
    <row r="2412" spans="15:16" ht="12.75">
      <c r="O2412" s="328"/>
      <c r="P2412" s="328"/>
    </row>
    <row r="2413" spans="15:16" ht="12.75">
      <c r="O2413" s="328"/>
      <c r="P2413" s="328"/>
    </row>
    <row r="2414" spans="15:16" ht="12.75">
      <c r="O2414" s="328"/>
      <c r="P2414" s="328"/>
    </row>
    <row r="2415" spans="15:16" ht="12.75">
      <c r="O2415" s="328"/>
      <c r="P2415" s="328"/>
    </row>
    <row r="2416" spans="15:16" ht="12.75">
      <c r="O2416" s="328"/>
      <c r="P2416" s="328"/>
    </row>
    <row r="2417" spans="15:16" ht="12.75">
      <c r="O2417" s="328"/>
      <c r="P2417" s="328"/>
    </row>
    <row r="2418" spans="15:16" ht="12.75">
      <c r="O2418" s="328"/>
      <c r="P2418" s="328"/>
    </row>
    <row r="2419" spans="15:16" ht="12.75">
      <c r="O2419" s="328"/>
      <c r="P2419" s="328"/>
    </row>
    <row r="2420" spans="15:16" ht="12.75">
      <c r="O2420" s="328"/>
      <c r="P2420" s="328"/>
    </row>
    <row r="2421" spans="15:16" ht="12.75">
      <c r="O2421" s="328"/>
      <c r="P2421" s="328"/>
    </row>
    <row r="2422" spans="15:16" ht="12.75">
      <c r="O2422" s="328"/>
      <c r="P2422" s="328"/>
    </row>
    <row r="2423" spans="15:16" ht="12.75">
      <c r="O2423" s="328"/>
      <c r="P2423" s="328"/>
    </row>
    <row r="2424" spans="15:16" ht="12.75">
      <c r="O2424" s="328"/>
      <c r="P2424" s="328"/>
    </row>
    <row r="2425" spans="15:16" ht="12.75">
      <c r="O2425" s="328"/>
      <c r="P2425" s="328"/>
    </row>
    <row r="2426" spans="15:16" ht="12.75">
      <c r="O2426" s="328"/>
      <c r="P2426" s="328"/>
    </row>
    <row r="2427" spans="15:16" ht="12.75">
      <c r="O2427" s="328"/>
      <c r="P2427" s="328"/>
    </row>
    <row r="2428" spans="15:16" ht="12.75">
      <c r="O2428" s="328"/>
      <c r="P2428" s="328"/>
    </row>
    <row r="2429" spans="15:16" ht="12.75">
      <c r="O2429" s="328"/>
      <c r="P2429" s="328"/>
    </row>
    <row r="2430" spans="15:16" ht="12.75">
      <c r="O2430" s="328"/>
      <c r="P2430" s="328"/>
    </row>
    <row r="2431" spans="15:16" ht="12.75">
      <c r="O2431" s="328"/>
      <c r="P2431" s="328"/>
    </row>
    <row r="2432" spans="15:16" ht="12.75">
      <c r="O2432" s="328"/>
      <c r="P2432" s="328"/>
    </row>
    <row r="2433" spans="15:16" ht="12.75">
      <c r="O2433" s="328"/>
      <c r="P2433" s="328"/>
    </row>
    <row r="2434" spans="15:16" ht="12.75">
      <c r="O2434" s="328"/>
      <c r="P2434" s="328"/>
    </row>
    <row r="2435" spans="15:16" ht="12.75">
      <c r="O2435" s="328"/>
      <c r="P2435" s="328"/>
    </row>
    <row r="2436" spans="15:16" ht="12.75">
      <c r="O2436" s="328"/>
      <c r="P2436" s="328"/>
    </row>
    <row r="2437" spans="15:16" ht="12.75">
      <c r="O2437" s="328"/>
      <c r="P2437" s="328"/>
    </row>
    <row r="2438" spans="15:16" ht="12.75">
      <c r="O2438" s="328"/>
      <c r="P2438" s="328"/>
    </row>
    <row r="2439" spans="15:16" ht="12.75">
      <c r="O2439" s="328"/>
      <c r="P2439" s="328"/>
    </row>
    <row r="2440" spans="15:16" ht="12.75">
      <c r="O2440" s="328"/>
      <c r="P2440" s="328"/>
    </row>
    <row r="2441" spans="15:16" ht="12.75">
      <c r="O2441" s="328"/>
      <c r="P2441" s="328"/>
    </row>
    <row r="2442" spans="15:16" ht="12.75">
      <c r="O2442" s="328"/>
      <c r="P2442" s="328"/>
    </row>
    <row r="2443" spans="15:16" ht="12.75">
      <c r="O2443" s="328"/>
      <c r="P2443" s="328"/>
    </row>
    <row r="2444" spans="15:16" ht="12.75">
      <c r="O2444" s="328"/>
      <c r="P2444" s="328"/>
    </row>
    <row r="2445" spans="15:16" ht="12.75">
      <c r="O2445" s="328"/>
      <c r="P2445" s="328"/>
    </row>
    <row r="2446" spans="15:16" ht="12.75">
      <c r="O2446" s="328"/>
      <c r="P2446" s="328"/>
    </row>
    <row r="2447" spans="15:16" ht="12.75">
      <c r="O2447" s="328"/>
      <c r="P2447" s="328"/>
    </row>
    <row r="2448" spans="15:16" ht="12.75">
      <c r="O2448" s="328"/>
      <c r="P2448" s="328"/>
    </row>
    <row r="2449" spans="15:16" ht="12.75">
      <c r="O2449" s="328"/>
      <c r="P2449" s="328"/>
    </row>
    <row r="2450" spans="15:16" ht="12.75">
      <c r="O2450" s="328"/>
      <c r="P2450" s="328"/>
    </row>
    <row r="2451" spans="15:16" ht="12.75">
      <c r="O2451" s="328"/>
      <c r="P2451" s="328"/>
    </row>
    <row r="2452" spans="15:16" ht="12.75">
      <c r="O2452" s="328"/>
      <c r="P2452" s="328"/>
    </row>
    <row r="2453" spans="15:16" ht="12.75">
      <c r="O2453" s="328"/>
      <c r="P2453" s="328"/>
    </row>
    <row r="2454" spans="15:16" ht="12.75">
      <c r="O2454" s="328"/>
      <c r="P2454" s="328"/>
    </row>
    <row r="2455" spans="15:16" ht="12.75">
      <c r="O2455" s="328"/>
      <c r="P2455" s="328"/>
    </row>
    <row r="2456" spans="15:16" ht="12.75">
      <c r="O2456" s="328"/>
      <c r="P2456" s="328"/>
    </row>
    <row r="2457" spans="15:16" ht="12.75">
      <c r="O2457" s="328"/>
      <c r="P2457" s="328"/>
    </row>
    <row r="2458" spans="15:16" ht="12.75">
      <c r="O2458" s="328"/>
      <c r="P2458" s="328"/>
    </row>
    <row r="2459" spans="15:16" ht="12.75">
      <c r="O2459" s="328"/>
      <c r="P2459" s="328"/>
    </row>
    <row r="2460" spans="15:16" ht="12.75">
      <c r="O2460" s="328"/>
      <c r="P2460" s="328"/>
    </row>
    <row r="2461" spans="15:16" ht="12.75">
      <c r="O2461" s="328"/>
      <c r="P2461" s="328"/>
    </row>
    <row r="2462" spans="15:16" ht="12.75">
      <c r="O2462" s="328"/>
      <c r="P2462" s="328"/>
    </row>
    <row r="2463" spans="15:16" ht="12.75">
      <c r="O2463" s="328"/>
      <c r="P2463" s="328"/>
    </row>
    <row r="2464" spans="15:16" ht="12.75">
      <c r="O2464" s="328"/>
      <c r="P2464" s="328"/>
    </row>
    <row r="2465" spans="15:16" ht="12.75">
      <c r="O2465" s="328"/>
      <c r="P2465" s="328"/>
    </row>
    <row r="2466" spans="15:16" ht="12.75">
      <c r="O2466" s="328"/>
      <c r="P2466" s="328"/>
    </row>
    <row r="2467" spans="15:16" ht="12.75">
      <c r="O2467" s="328"/>
      <c r="P2467" s="328"/>
    </row>
    <row r="2468" spans="15:16" ht="12.75">
      <c r="O2468" s="328"/>
      <c r="P2468" s="328"/>
    </row>
    <row r="2469" spans="15:16" ht="12.75">
      <c r="O2469" s="328"/>
      <c r="P2469" s="328"/>
    </row>
    <row r="2470" spans="15:16" ht="12.75">
      <c r="O2470" s="328"/>
      <c r="P2470" s="328"/>
    </row>
    <row r="2471" spans="15:16" ht="12.75">
      <c r="O2471" s="328"/>
      <c r="P2471" s="328"/>
    </row>
    <row r="2472" spans="15:16" ht="12.75">
      <c r="O2472" s="328"/>
      <c r="P2472" s="328"/>
    </row>
    <row r="2473" spans="15:16" ht="12.75">
      <c r="O2473" s="328"/>
      <c r="P2473" s="328"/>
    </row>
    <row r="2474" spans="15:16" ht="12.75">
      <c r="O2474" s="328"/>
      <c r="P2474" s="328"/>
    </row>
    <row r="2475" spans="15:16" ht="12.75">
      <c r="O2475" s="328"/>
      <c r="P2475" s="328"/>
    </row>
    <row r="2476" spans="15:16" ht="12.75">
      <c r="O2476" s="328"/>
      <c r="P2476" s="328"/>
    </row>
    <row r="2477" spans="15:16" ht="12.75">
      <c r="O2477" s="328"/>
      <c r="P2477" s="328"/>
    </row>
    <row r="2478" spans="15:16" ht="12.75">
      <c r="O2478" s="328"/>
      <c r="P2478" s="328"/>
    </row>
    <row r="2479" spans="15:16" ht="12.75">
      <c r="O2479" s="328"/>
      <c r="P2479" s="328"/>
    </row>
    <row r="2480" spans="15:16" ht="12.75">
      <c r="O2480" s="328"/>
      <c r="P2480" s="328"/>
    </row>
    <row r="2481" spans="15:16" ht="12.75">
      <c r="O2481" s="328"/>
      <c r="P2481" s="328"/>
    </row>
    <row r="2482" spans="15:16" ht="12.75">
      <c r="O2482" s="328"/>
      <c r="P2482" s="328"/>
    </row>
    <row r="2483" spans="15:16" ht="12.75">
      <c r="O2483" s="328"/>
      <c r="P2483" s="328"/>
    </row>
    <row r="2484" spans="15:16" ht="12.75">
      <c r="O2484" s="328"/>
      <c r="P2484" s="328"/>
    </row>
    <row r="2485" spans="15:16" ht="12.75">
      <c r="O2485" s="328"/>
      <c r="P2485" s="328"/>
    </row>
    <row r="2486" spans="15:16" ht="12.75">
      <c r="O2486" s="328"/>
      <c r="P2486" s="328"/>
    </row>
    <row r="2487" spans="15:16" ht="12.75">
      <c r="O2487" s="328"/>
      <c r="P2487" s="328"/>
    </row>
    <row r="2488" spans="15:16" ht="12.75">
      <c r="O2488" s="328"/>
      <c r="P2488" s="328"/>
    </row>
    <row r="2489" spans="15:16" ht="12.75">
      <c r="O2489" s="328"/>
      <c r="P2489" s="328"/>
    </row>
    <row r="2490" spans="15:16" ht="12.75">
      <c r="O2490" s="328"/>
      <c r="P2490" s="328"/>
    </row>
    <row r="2491" spans="15:16" ht="12.75">
      <c r="O2491" s="328"/>
      <c r="P2491" s="328"/>
    </row>
    <row r="2492" spans="15:16" ht="12.75">
      <c r="O2492" s="328"/>
      <c r="P2492" s="328"/>
    </row>
    <row r="2493" spans="15:16" ht="12.75">
      <c r="O2493" s="328"/>
      <c r="P2493" s="328"/>
    </row>
    <row r="2494" spans="15:16" ht="12.75">
      <c r="O2494" s="328"/>
      <c r="P2494" s="328"/>
    </row>
    <row r="2495" spans="15:16" ht="12.75">
      <c r="O2495" s="328"/>
      <c r="P2495" s="328"/>
    </row>
    <row r="2496" spans="15:16" ht="12.75">
      <c r="O2496" s="328"/>
      <c r="P2496" s="328"/>
    </row>
    <row r="2497" spans="15:16" ht="12.75">
      <c r="O2497" s="328"/>
      <c r="P2497" s="328"/>
    </row>
    <row r="2498" spans="15:16" ht="12.75">
      <c r="O2498" s="328"/>
      <c r="P2498" s="328"/>
    </row>
    <row r="2499" spans="15:16" ht="12.75">
      <c r="O2499" s="328"/>
      <c r="P2499" s="328"/>
    </row>
    <row r="2500" spans="15:16" ht="12.75">
      <c r="O2500" s="328"/>
      <c r="P2500" s="328"/>
    </row>
    <row r="2501" spans="15:16" ht="12.75">
      <c r="O2501" s="328"/>
      <c r="P2501" s="328"/>
    </row>
    <row r="2502" spans="15:16" ht="12.75">
      <c r="O2502" s="328"/>
      <c r="P2502" s="328"/>
    </row>
    <row r="2503" spans="15:16" ht="12.75">
      <c r="O2503" s="328"/>
      <c r="P2503" s="328"/>
    </row>
    <row r="2504" spans="15:16" ht="12.75">
      <c r="O2504" s="328"/>
      <c r="P2504" s="328"/>
    </row>
    <row r="2505" spans="15:16" ht="12.75">
      <c r="O2505" s="328"/>
      <c r="P2505" s="328"/>
    </row>
    <row r="2506" spans="15:16" ht="12.75">
      <c r="O2506" s="328"/>
      <c r="P2506" s="328"/>
    </row>
    <row r="2507" spans="15:16" ht="12.75">
      <c r="O2507" s="328"/>
      <c r="P2507" s="328"/>
    </row>
    <row r="2508" spans="15:16" ht="12.75">
      <c r="O2508" s="328"/>
      <c r="P2508" s="328"/>
    </row>
    <row r="2509" spans="15:16" ht="12.75">
      <c r="O2509" s="328"/>
      <c r="P2509" s="328"/>
    </row>
    <row r="2510" spans="15:16" ht="12.75">
      <c r="O2510" s="328"/>
      <c r="P2510" s="328"/>
    </row>
    <row r="2511" spans="15:16" ht="12.75">
      <c r="O2511" s="328"/>
      <c r="P2511" s="328"/>
    </row>
    <row r="2512" spans="15:16" ht="12.75">
      <c r="O2512" s="328"/>
      <c r="P2512" s="328"/>
    </row>
    <row r="2513" spans="15:16" ht="12.75">
      <c r="O2513" s="328"/>
      <c r="P2513" s="328"/>
    </row>
    <row r="2514" spans="15:16" ht="12.75">
      <c r="O2514" s="328"/>
      <c r="P2514" s="328"/>
    </row>
    <row r="2515" spans="15:16" ht="12.75">
      <c r="O2515" s="328"/>
      <c r="P2515" s="328"/>
    </row>
    <row r="2516" spans="15:16" ht="12.75">
      <c r="O2516" s="328"/>
      <c r="P2516" s="328"/>
    </row>
    <row r="2517" spans="15:16" ht="12.75">
      <c r="O2517" s="328"/>
      <c r="P2517" s="328"/>
    </row>
    <row r="2518" spans="15:16" ht="12.75">
      <c r="O2518" s="328"/>
      <c r="P2518" s="328"/>
    </row>
    <row r="2519" spans="15:16" ht="12.75">
      <c r="O2519" s="328"/>
      <c r="P2519" s="328"/>
    </row>
    <row r="2520" spans="15:16" ht="12.75">
      <c r="O2520" s="328"/>
      <c r="P2520" s="328"/>
    </row>
    <row r="2521" spans="15:16" ht="12.75">
      <c r="O2521" s="328"/>
      <c r="P2521" s="328"/>
    </row>
    <row r="2522" spans="15:16" ht="12.75">
      <c r="O2522" s="328"/>
      <c r="P2522" s="328"/>
    </row>
    <row r="2523" spans="15:16" ht="12.75">
      <c r="O2523" s="328"/>
      <c r="P2523" s="328"/>
    </row>
    <row r="2524" spans="15:16" ht="12.75">
      <c r="O2524" s="328"/>
      <c r="P2524" s="328"/>
    </row>
    <row r="2525" spans="15:16" ht="12.75">
      <c r="O2525" s="328"/>
      <c r="P2525" s="328"/>
    </row>
    <row r="2526" spans="15:16" ht="12.75">
      <c r="O2526" s="328"/>
      <c r="P2526" s="328"/>
    </row>
    <row r="2527" spans="15:16" ht="12.75">
      <c r="O2527" s="328"/>
      <c r="P2527" s="328"/>
    </row>
    <row r="2528" spans="15:16" ht="12.75">
      <c r="O2528" s="328"/>
      <c r="P2528" s="328"/>
    </row>
    <row r="2529" spans="15:16" ht="12.75">
      <c r="O2529" s="328"/>
      <c r="P2529" s="328"/>
    </row>
    <row r="2530" spans="15:16" ht="12.75">
      <c r="O2530" s="328"/>
      <c r="P2530" s="328"/>
    </row>
    <row r="2531" spans="15:16" ht="12.75">
      <c r="O2531" s="328"/>
      <c r="P2531" s="328"/>
    </row>
    <row r="2532" spans="15:16" ht="12.75">
      <c r="O2532" s="328"/>
      <c r="P2532" s="328"/>
    </row>
    <row r="2533" spans="15:16" ht="12.75">
      <c r="O2533" s="328"/>
      <c r="P2533" s="328"/>
    </row>
    <row r="2534" spans="15:16" ht="12.75">
      <c r="O2534" s="328"/>
      <c r="P2534" s="328"/>
    </row>
    <row r="2535" spans="15:16" ht="12.75">
      <c r="O2535" s="328"/>
      <c r="P2535" s="328"/>
    </row>
    <row r="2536" spans="15:16" ht="12.75">
      <c r="O2536" s="328"/>
      <c r="P2536" s="328"/>
    </row>
    <row r="2537" spans="15:16" ht="12.75">
      <c r="O2537" s="328"/>
      <c r="P2537" s="328"/>
    </row>
    <row r="2538" spans="15:16" ht="12.75">
      <c r="O2538" s="328"/>
      <c r="P2538" s="328"/>
    </row>
    <row r="2539" spans="15:16" ht="12.75">
      <c r="O2539" s="328"/>
      <c r="P2539" s="328"/>
    </row>
    <row r="2540" spans="15:16" ht="12.75">
      <c r="O2540" s="328"/>
      <c r="P2540" s="328"/>
    </row>
    <row r="2541" spans="15:16" ht="12.75">
      <c r="O2541" s="328"/>
      <c r="P2541" s="328"/>
    </row>
    <row r="2542" spans="15:16" ht="12.75">
      <c r="O2542" s="328"/>
      <c r="P2542" s="328"/>
    </row>
    <row r="2543" spans="15:16" ht="12.75">
      <c r="O2543" s="328"/>
      <c r="P2543" s="328"/>
    </row>
    <row r="2544" spans="15:16" ht="12.75">
      <c r="O2544" s="328"/>
      <c r="P2544" s="328"/>
    </row>
    <row r="2545" spans="15:16" ht="12.75">
      <c r="O2545" s="328"/>
      <c r="P2545" s="328"/>
    </row>
    <row r="2546" spans="15:16" ht="12.75">
      <c r="O2546" s="328"/>
      <c r="P2546" s="328"/>
    </row>
    <row r="2547" spans="15:16" ht="12.75">
      <c r="O2547" s="328"/>
      <c r="P2547" s="328"/>
    </row>
    <row r="2548" spans="15:16" ht="12.75">
      <c r="O2548" s="328"/>
      <c r="P2548" s="328"/>
    </row>
    <row r="2549" spans="15:16" ht="12.75">
      <c r="O2549" s="328"/>
      <c r="P2549" s="328"/>
    </row>
    <row r="2550" spans="15:16" ht="12.75">
      <c r="O2550" s="328"/>
      <c r="P2550" s="328"/>
    </row>
    <row r="2551" spans="15:16" ht="12.75">
      <c r="O2551" s="328"/>
      <c r="P2551" s="328"/>
    </row>
    <row r="2552" spans="15:16" ht="12.75">
      <c r="O2552" s="328"/>
      <c r="P2552" s="328"/>
    </row>
    <row r="2553" spans="15:16" ht="12.75">
      <c r="O2553" s="328"/>
      <c r="P2553" s="328"/>
    </row>
    <row r="2554" spans="15:16" ht="12.75">
      <c r="O2554" s="328"/>
      <c r="P2554" s="328"/>
    </row>
    <row r="2555" spans="15:16" ht="12.75">
      <c r="O2555" s="328"/>
      <c r="P2555" s="328"/>
    </row>
    <row r="2556" spans="15:16" ht="12.75">
      <c r="O2556" s="328"/>
      <c r="P2556" s="328"/>
    </row>
    <row r="2557" spans="15:16" ht="12.75">
      <c r="O2557" s="328"/>
      <c r="P2557" s="328"/>
    </row>
    <row r="2558" spans="15:16" ht="12.75">
      <c r="O2558" s="328"/>
      <c r="P2558" s="328"/>
    </row>
    <row r="2559" spans="15:16" ht="12.75">
      <c r="O2559" s="328"/>
      <c r="P2559" s="328"/>
    </row>
    <row r="2560" spans="15:16" ht="12.75">
      <c r="O2560" s="328"/>
      <c r="P2560" s="328"/>
    </row>
    <row r="2561" spans="15:16" ht="12.75">
      <c r="O2561" s="328"/>
      <c r="P2561" s="328"/>
    </row>
    <row r="2562" spans="15:16" ht="12.75">
      <c r="O2562" s="328"/>
      <c r="P2562" s="328"/>
    </row>
    <row r="2563" spans="15:16" ht="12.75">
      <c r="O2563" s="328"/>
      <c r="P2563" s="328"/>
    </row>
    <row r="2564" spans="15:16" ht="12.75">
      <c r="O2564" s="328"/>
      <c r="P2564" s="328"/>
    </row>
    <row r="2565" spans="15:16" ht="12.75">
      <c r="O2565" s="328"/>
      <c r="P2565" s="328"/>
    </row>
    <row r="2566" spans="15:16" ht="12.75">
      <c r="O2566" s="328"/>
      <c r="P2566" s="328"/>
    </row>
    <row r="2567" spans="15:16" ht="12.75">
      <c r="O2567" s="328"/>
      <c r="P2567" s="328"/>
    </row>
    <row r="2568" spans="15:16" ht="12.75">
      <c r="O2568" s="328"/>
      <c r="P2568" s="328"/>
    </row>
    <row r="2569" spans="15:16" ht="12.75">
      <c r="O2569" s="328"/>
      <c r="P2569" s="328"/>
    </row>
    <row r="2570" spans="15:16" ht="12.75">
      <c r="O2570" s="328"/>
      <c r="P2570" s="328"/>
    </row>
    <row r="2571" spans="15:16" ht="12.75">
      <c r="O2571" s="328"/>
      <c r="P2571" s="328"/>
    </row>
    <row r="2572" spans="15:16" ht="12.75">
      <c r="O2572" s="328"/>
      <c r="P2572" s="328"/>
    </row>
    <row r="2573" spans="15:16" ht="12.75">
      <c r="O2573" s="328"/>
      <c r="P2573" s="328"/>
    </row>
    <row r="2574" spans="15:16" ht="12.75">
      <c r="O2574" s="328"/>
      <c r="P2574" s="328"/>
    </row>
    <row r="2575" spans="15:16" ht="12.75">
      <c r="O2575" s="328"/>
      <c r="P2575" s="328"/>
    </row>
    <row r="2576" spans="15:16" ht="12.75">
      <c r="O2576" s="328"/>
      <c r="P2576" s="328"/>
    </row>
    <row r="2577" spans="15:16" ht="12.75">
      <c r="O2577" s="328"/>
      <c r="P2577" s="328"/>
    </row>
    <row r="2578" spans="15:16" ht="12.75">
      <c r="O2578" s="328"/>
      <c r="P2578" s="328"/>
    </row>
    <row r="2579" spans="15:16" ht="12.75">
      <c r="O2579" s="328"/>
      <c r="P2579" s="328"/>
    </row>
    <row r="2580" spans="15:16" ht="12.75">
      <c r="O2580" s="328"/>
      <c r="P2580" s="328"/>
    </row>
    <row r="2581" spans="15:16" ht="12.75">
      <c r="O2581" s="328"/>
      <c r="P2581" s="328"/>
    </row>
    <row r="2582" spans="15:16" ht="12.75">
      <c r="O2582" s="328"/>
      <c r="P2582" s="328"/>
    </row>
    <row r="2583" spans="15:16" ht="12.75">
      <c r="O2583" s="328"/>
      <c r="P2583" s="328"/>
    </row>
    <row r="2584" spans="15:16" ht="12.75">
      <c r="O2584" s="328"/>
      <c r="P2584" s="328"/>
    </row>
    <row r="2585" spans="15:16" ht="12.75">
      <c r="O2585" s="328"/>
      <c r="P2585" s="328"/>
    </row>
    <row r="2586" spans="15:16" ht="12.75">
      <c r="O2586" s="328"/>
      <c r="P2586" s="328"/>
    </row>
    <row r="2587" spans="15:16" ht="12.75">
      <c r="O2587" s="328"/>
      <c r="P2587" s="328"/>
    </row>
    <row r="2588" spans="15:16" ht="12.75">
      <c r="O2588" s="328"/>
      <c r="P2588" s="328"/>
    </row>
    <row r="2589" spans="15:16" ht="12.75">
      <c r="O2589" s="328"/>
      <c r="P2589" s="328"/>
    </row>
    <row r="2590" spans="15:16" ht="12.75">
      <c r="O2590" s="328"/>
      <c r="P2590" s="328"/>
    </row>
    <row r="2591" spans="15:16" ht="12.75">
      <c r="O2591" s="328"/>
      <c r="P2591" s="328"/>
    </row>
    <row r="2592" spans="15:16" ht="12.75">
      <c r="O2592" s="328"/>
      <c r="P2592" s="328"/>
    </row>
    <row r="2593" spans="15:16" ht="12.75">
      <c r="O2593" s="328"/>
      <c r="P2593" s="328"/>
    </row>
    <row r="2594" spans="15:16" ht="12.75">
      <c r="O2594" s="328"/>
      <c r="P2594" s="328"/>
    </row>
    <row r="2595" spans="15:16" ht="12.75">
      <c r="O2595" s="328"/>
      <c r="P2595" s="328"/>
    </row>
    <row r="2596" spans="15:16" ht="12.75">
      <c r="O2596" s="328"/>
      <c r="P2596" s="328"/>
    </row>
    <row r="2597" spans="15:16" ht="12.75">
      <c r="O2597" s="328"/>
      <c r="P2597" s="328"/>
    </row>
    <row r="2598" spans="15:16" ht="12.75">
      <c r="O2598" s="328"/>
      <c r="P2598" s="328"/>
    </row>
    <row r="2599" spans="15:16" ht="12.75">
      <c r="O2599" s="328"/>
      <c r="P2599" s="328"/>
    </row>
    <row r="2600" spans="15:16" ht="12.75">
      <c r="O2600" s="328"/>
      <c r="P2600" s="328"/>
    </row>
    <row r="2601" spans="15:16" ht="12.75">
      <c r="O2601" s="328"/>
      <c r="P2601" s="328"/>
    </row>
    <row r="2602" spans="15:16" ht="12.75">
      <c r="O2602" s="328"/>
      <c r="P2602" s="328"/>
    </row>
    <row r="2603" spans="15:16" ht="12.75">
      <c r="O2603" s="328"/>
      <c r="P2603" s="328"/>
    </row>
    <row r="2604" spans="15:16" ht="12.75">
      <c r="O2604" s="328"/>
      <c r="P2604" s="328"/>
    </row>
    <row r="2605" spans="15:16" ht="12.75">
      <c r="O2605" s="328"/>
      <c r="P2605" s="328"/>
    </row>
    <row r="2606" spans="15:16" ht="12.75">
      <c r="O2606" s="328"/>
      <c r="P2606" s="328"/>
    </row>
    <row r="2607" spans="15:16" ht="12.75">
      <c r="O2607" s="328"/>
      <c r="P2607" s="328"/>
    </row>
    <row r="2608" spans="15:16" ht="12.75">
      <c r="O2608" s="328"/>
      <c r="P2608" s="328"/>
    </row>
    <row r="2609" spans="15:16" ht="12.75">
      <c r="O2609" s="328"/>
      <c r="P2609" s="328"/>
    </row>
    <row r="2610" spans="15:16" ht="12.75">
      <c r="O2610" s="328"/>
      <c r="P2610" s="328"/>
    </row>
    <row r="2611" spans="15:16" ht="12.75">
      <c r="O2611" s="328"/>
      <c r="P2611" s="328"/>
    </row>
    <row r="2612" spans="15:16" ht="12.75">
      <c r="O2612" s="328"/>
      <c r="P2612" s="328"/>
    </row>
    <row r="2613" spans="15:16" ht="12.75">
      <c r="O2613" s="328"/>
      <c r="P2613" s="328"/>
    </row>
    <row r="2614" spans="15:16" ht="12.75">
      <c r="O2614" s="328"/>
      <c r="P2614" s="328"/>
    </row>
    <row r="2615" spans="15:16" ht="12.75">
      <c r="O2615" s="328"/>
      <c r="P2615" s="328"/>
    </row>
    <row r="2616" spans="15:16" ht="12.75">
      <c r="O2616" s="328"/>
      <c r="P2616" s="328"/>
    </row>
    <row r="2617" spans="15:16" ht="12.75">
      <c r="O2617" s="328"/>
      <c r="P2617" s="328"/>
    </row>
    <row r="2618" spans="15:16" ht="12.75">
      <c r="O2618" s="328"/>
      <c r="P2618" s="328"/>
    </row>
    <row r="2619" spans="15:16" ht="12.75">
      <c r="O2619" s="328"/>
      <c r="P2619" s="328"/>
    </row>
    <row r="2620" spans="15:16" ht="12.75">
      <c r="O2620" s="328"/>
      <c r="P2620" s="328"/>
    </row>
    <row r="2621" spans="15:16" ht="12.75">
      <c r="O2621" s="328"/>
      <c r="P2621" s="328"/>
    </row>
    <row r="2622" spans="15:16" ht="12.75">
      <c r="O2622" s="328"/>
      <c r="P2622" s="328"/>
    </row>
    <row r="2623" spans="15:16" ht="12.75">
      <c r="O2623" s="328"/>
      <c r="P2623" s="328"/>
    </row>
    <row r="2624" spans="15:16" ht="12.75">
      <c r="O2624" s="328"/>
      <c r="P2624" s="328"/>
    </row>
    <row r="2625" spans="15:16" ht="12.75">
      <c r="O2625" s="328"/>
      <c r="P2625" s="328"/>
    </row>
    <row r="2626" spans="15:16" ht="12.75">
      <c r="O2626" s="328"/>
      <c r="P2626" s="328"/>
    </row>
    <row r="2627" spans="15:16" ht="12.75">
      <c r="O2627" s="328"/>
      <c r="P2627" s="328"/>
    </row>
    <row r="2628" spans="15:16" ht="12.75">
      <c r="O2628" s="328"/>
      <c r="P2628" s="328"/>
    </row>
    <row r="2629" spans="15:16" ht="12.75">
      <c r="O2629" s="328"/>
      <c r="P2629" s="328"/>
    </row>
    <row r="2630" spans="15:16" ht="12.75">
      <c r="O2630" s="328"/>
      <c r="P2630" s="328"/>
    </row>
    <row r="2631" spans="15:16" ht="12.75">
      <c r="O2631" s="328"/>
      <c r="P2631" s="328"/>
    </row>
    <row r="2632" spans="15:16" ht="12.75">
      <c r="O2632" s="328"/>
      <c r="P2632" s="328"/>
    </row>
    <row r="2633" spans="15:16" ht="12.75">
      <c r="O2633" s="328"/>
      <c r="P2633" s="328"/>
    </row>
    <row r="2634" spans="15:16" ht="12.75">
      <c r="O2634" s="328"/>
      <c r="P2634" s="328"/>
    </row>
    <row r="2635" spans="15:16" ht="12.75">
      <c r="O2635" s="328"/>
      <c r="P2635" s="328"/>
    </row>
    <row r="2636" spans="15:16" ht="12.75">
      <c r="O2636" s="328"/>
      <c r="P2636" s="328"/>
    </row>
    <row r="2637" spans="15:16" ht="12.75">
      <c r="O2637" s="328"/>
      <c r="P2637" s="328"/>
    </row>
    <row r="2638" spans="15:16" ht="12.75">
      <c r="O2638" s="328"/>
      <c r="P2638" s="328"/>
    </row>
    <row r="2639" spans="15:16" ht="12.75">
      <c r="O2639" s="328"/>
      <c r="P2639" s="328"/>
    </row>
    <row r="2640" spans="15:16" ht="12.75">
      <c r="O2640" s="328"/>
      <c r="P2640" s="328"/>
    </row>
    <row r="2641" spans="15:16" ht="12.75">
      <c r="O2641" s="328"/>
      <c r="P2641" s="328"/>
    </row>
    <row r="2642" spans="15:16" ht="12.75">
      <c r="O2642" s="328"/>
      <c r="P2642" s="328"/>
    </row>
    <row r="2643" spans="15:16" ht="12.75">
      <c r="O2643" s="328"/>
      <c r="P2643" s="328"/>
    </row>
    <row r="2644" spans="15:16" ht="12.75">
      <c r="O2644" s="328"/>
      <c r="P2644" s="328"/>
    </row>
    <row r="2645" spans="15:16" ht="12.75">
      <c r="O2645" s="328"/>
      <c r="P2645" s="328"/>
    </row>
    <row r="2646" spans="15:16" ht="12.75">
      <c r="O2646" s="328"/>
      <c r="P2646" s="328"/>
    </row>
    <row r="2647" spans="15:16" ht="12.75">
      <c r="O2647" s="328"/>
      <c r="P2647" s="328"/>
    </row>
    <row r="2648" spans="15:16" ht="12.75">
      <c r="O2648" s="328"/>
      <c r="P2648" s="328"/>
    </row>
    <row r="2649" spans="15:16" ht="12.75">
      <c r="O2649" s="328"/>
      <c r="P2649" s="328"/>
    </row>
    <row r="2650" spans="15:16" ht="12.75">
      <c r="O2650" s="328"/>
      <c r="P2650" s="328"/>
    </row>
    <row r="2651" spans="15:16" ht="12.75">
      <c r="O2651" s="328"/>
      <c r="P2651" s="328"/>
    </row>
    <row r="2652" spans="15:16" ht="12.75">
      <c r="O2652" s="328"/>
      <c r="P2652" s="328"/>
    </row>
    <row r="2653" spans="15:16" ht="12.75">
      <c r="O2653" s="328"/>
      <c r="P2653" s="328"/>
    </row>
    <row r="2654" spans="15:16" ht="12.75">
      <c r="O2654" s="328"/>
      <c r="P2654" s="328"/>
    </row>
    <row r="2655" spans="15:16" ht="12.75">
      <c r="O2655" s="328"/>
      <c r="P2655" s="328"/>
    </row>
    <row r="2656" spans="15:16" ht="12.75">
      <c r="O2656" s="328"/>
      <c r="P2656" s="328"/>
    </row>
    <row r="2657" spans="15:16" ht="12.75">
      <c r="O2657" s="328"/>
      <c r="P2657" s="328"/>
    </row>
    <row r="2658" spans="15:16" ht="12.75">
      <c r="O2658" s="328"/>
      <c r="P2658" s="328"/>
    </row>
    <row r="2659" spans="15:16" ht="12.75">
      <c r="O2659" s="328"/>
      <c r="P2659" s="328"/>
    </row>
    <row r="2660" spans="15:16" ht="12.75">
      <c r="O2660" s="328"/>
      <c r="P2660" s="328"/>
    </row>
    <row r="2661" spans="15:16" ht="12.75">
      <c r="O2661" s="328"/>
      <c r="P2661" s="328"/>
    </row>
    <row r="2662" spans="15:16" ht="12.75">
      <c r="O2662" s="328"/>
      <c r="P2662" s="328"/>
    </row>
    <row r="2663" spans="15:16" ht="12.75">
      <c r="O2663" s="328"/>
      <c r="P2663" s="328"/>
    </row>
    <row r="2664" spans="15:16" ht="12.75">
      <c r="O2664" s="328"/>
      <c r="P2664" s="328"/>
    </row>
    <row r="2665" spans="15:16" ht="12.75">
      <c r="O2665" s="328"/>
      <c r="P2665" s="328"/>
    </row>
    <row r="2666" spans="15:16" ht="12.75">
      <c r="O2666" s="328"/>
      <c r="P2666" s="328"/>
    </row>
    <row r="2667" spans="15:16" ht="12.75">
      <c r="O2667" s="328"/>
      <c r="P2667" s="328"/>
    </row>
    <row r="2668" spans="15:16" ht="12.75">
      <c r="O2668" s="328"/>
      <c r="P2668" s="328"/>
    </row>
    <row r="2669" spans="15:16" ht="12.75">
      <c r="O2669" s="328"/>
      <c r="P2669" s="328"/>
    </row>
    <row r="2670" spans="15:16" ht="12.75">
      <c r="O2670" s="328"/>
      <c r="P2670" s="328"/>
    </row>
    <row r="2671" spans="15:16" ht="12.75">
      <c r="O2671" s="328"/>
      <c r="P2671" s="328"/>
    </row>
    <row r="2672" spans="15:16" ht="12.75">
      <c r="O2672" s="328"/>
      <c r="P2672" s="328"/>
    </row>
    <row r="2673" spans="15:16" ht="12.75">
      <c r="O2673" s="328"/>
      <c r="P2673" s="328"/>
    </row>
    <row r="2674" spans="15:16" ht="12.75">
      <c r="O2674" s="328"/>
      <c r="P2674" s="328"/>
    </row>
    <row r="2675" spans="15:16" ht="12.75">
      <c r="O2675" s="328"/>
      <c r="P2675" s="328"/>
    </row>
    <row r="2676" spans="15:16" ht="12.75">
      <c r="O2676" s="328"/>
      <c r="P2676" s="328"/>
    </row>
    <row r="2677" spans="15:16" ht="12.75">
      <c r="O2677" s="328"/>
      <c r="P2677" s="328"/>
    </row>
    <row r="2678" spans="15:16" ht="12.75">
      <c r="O2678" s="328"/>
      <c r="P2678" s="328"/>
    </row>
    <row r="2679" spans="15:16" ht="12.75">
      <c r="O2679" s="328"/>
      <c r="P2679" s="328"/>
    </row>
    <row r="2680" spans="15:16" ht="12.75">
      <c r="O2680" s="328"/>
      <c r="P2680" s="328"/>
    </row>
    <row r="2681" spans="15:16" ht="12.75">
      <c r="O2681" s="328"/>
      <c r="P2681" s="328"/>
    </row>
    <row r="2682" spans="15:16" ht="12.75">
      <c r="O2682" s="328"/>
      <c r="P2682" s="328"/>
    </row>
    <row r="2683" spans="15:16" ht="12.75">
      <c r="O2683" s="328"/>
      <c r="P2683" s="328"/>
    </row>
    <row r="2684" spans="15:16" ht="12.75">
      <c r="O2684" s="328"/>
      <c r="P2684" s="328"/>
    </row>
    <row r="2685" spans="15:16" ht="12.75">
      <c r="O2685" s="328"/>
      <c r="P2685" s="328"/>
    </row>
    <row r="2686" spans="15:16" ht="12.75">
      <c r="O2686" s="328"/>
      <c r="P2686" s="328"/>
    </row>
    <row r="2687" spans="15:16" ht="12.75">
      <c r="O2687" s="328"/>
      <c r="P2687" s="328"/>
    </row>
    <row r="2688" spans="15:16" ht="12.75">
      <c r="O2688" s="328"/>
      <c r="P2688" s="328"/>
    </row>
    <row r="2689" spans="15:16" ht="12.75">
      <c r="O2689" s="328"/>
      <c r="P2689" s="328"/>
    </row>
    <row r="2690" spans="15:16" ht="12.75">
      <c r="O2690" s="328"/>
      <c r="P2690" s="328"/>
    </row>
    <row r="2691" spans="15:16" ht="12.75">
      <c r="O2691" s="328"/>
      <c r="P2691" s="328"/>
    </row>
    <row r="2692" spans="15:16" ht="12.75">
      <c r="O2692" s="328"/>
      <c r="P2692" s="328"/>
    </row>
    <row r="2693" spans="15:16" ht="12.75">
      <c r="O2693" s="328"/>
      <c r="P2693" s="328"/>
    </row>
    <row r="2694" spans="15:16" ht="12.75">
      <c r="O2694" s="328"/>
      <c r="P2694" s="328"/>
    </row>
    <row r="2695" spans="15:16" ht="12.75">
      <c r="O2695" s="328"/>
      <c r="P2695" s="328"/>
    </row>
    <row r="2696" spans="15:16" ht="12.75">
      <c r="O2696" s="328"/>
      <c r="P2696" s="328"/>
    </row>
    <row r="2697" spans="15:16" ht="12.75">
      <c r="O2697" s="328"/>
      <c r="P2697" s="328"/>
    </row>
    <row r="2698" spans="15:16" ht="12.75">
      <c r="O2698" s="328"/>
      <c r="P2698" s="328"/>
    </row>
    <row r="2699" spans="15:16" ht="12.75">
      <c r="O2699" s="328"/>
      <c r="P2699" s="328"/>
    </row>
    <row r="2700" spans="15:16" ht="12.75">
      <c r="O2700" s="328"/>
      <c r="P2700" s="328"/>
    </row>
    <row r="2701" spans="15:16" ht="12.75">
      <c r="O2701" s="328"/>
      <c r="P2701" s="328"/>
    </row>
    <row r="2702" spans="15:16" ht="12.75">
      <c r="O2702" s="328"/>
      <c r="P2702" s="328"/>
    </row>
    <row r="2703" spans="15:16" ht="12.75">
      <c r="O2703" s="328"/>
      <c r="P2703" s="328"/>
    </row>
    <row r="2704" spans="15:16" ht="12.75">
      <c r="O2704" s="328"/>
      <c r="P2704" s="328"/>
    </row>
    <row r="2705" spans="15:16" ht="12.75">
      <c r="O2705" s="328"/>
      <c r="P2705" s="328"/>
    </row>
    <row r="2706" spans="15:16" ht="12.75">
      <c r="O2706" s="328"/>
      <c r="P2706" s="328"/>
    </row>
    <row r="2707" spans="15:16" ht="12.75">
      <c r="O2707" s="328"/>
      <c r="P2707" s="328"/>
    </row>
    <row r="2708" spans="15:16" ht="12.75">
      <c r="O2708" s="328"/>
      <c r="P2708" s="328"/>
    </row>
    <row r="2709" spans="15:16" ht="12.75">
      <c r="O2709" s="328"/>
      <c r="P2709" s="328"/>
    </row>
    <row r="2710" spans="15:16" ht="12.75">
      <c r="O2710" s="328"/>
      <c r="P2710" s="328"/>
    </row>
    <row r="2711" spans="15:16" ht="12.75">
      <c r="O2711" s="328"/>
      <c r="P2711" s="328"/>
    </row>
    <row r="2712" spans="15:16" ht="12.75">
      <c r="O2712" s="328"/>
      <c r="P2712" s="328"/>
    </row>
    <row r="2713" spans="15:16" ht="12.75">
      <c r="O2713" s="328"/>
      <c r="P2713" s="328"/>
    </row>
    <row r="2714" spans="15:16" ht="12.75">
      <c r="O2714" s="328"/>
      <c r="P2714" s="328"/>
    </row>
    <row r="2715" spans="15:16" ht="12.75">
      <c r="O2715" s="328"/>
      <c r="P2715" s="328"/>
    </row>
    <row r="2716" spans="15:16" ht="12.75">
      <c r="O2716" s="328"/>
      <c r="P2716" s="328"/>
    </row>
    <row r="2717" spans="15:16" ht="12.75">
      <c r="O2717" s="328"/>
      <c r="P2717" s="328"/>
    </row>
    <row r="2718" spans="15:16" ht="12.75">
      <c r="O2718" s="328"/>
      <c r="P2718" s="328"/>
    </row>
    <row r="2719" spans="15:16" ht="12.75">
      <c r="O2719" s="328"/>
      <c r="P2719" s="328"/>
    </row>
    <row r="2720" spans="15:16" ht="12.75">
      <c r="O2720" s="328"/>
      <c r="P2720" s="328"/>
    </row>
    <row r="2721" spans="15:16" ht="12.75">
      <c r="O2721" s="328"/>
      <c r="P2721" s="328"/>
    </row>
    <row r="2722" spans="15:16" ht="12.75">
      <c r="O2722" s="328"/>
      <c r="P2722" s="328"/>
    </row>
    <row r="2723" spans="15:16" ht="12.75">
      <c r="O2723" s="328"/>
      <c r="P2723" s="328"/>
    </row>
    <row r="2724" spans="15:16" ht="12.75">
      <c r="O2724" s="328"/>
      <c r="P2724" s="328"/>
    </row>
    <row r="2725" spans="15:16" ht="12.75">
      <c r="O2725" s="328"/>
      <c r="P2725" s="328"/>
    </row>
    <row r="2726" spans="15:16" ht="12.75">
      <c r="O2726" s="328"/>
      <c r="P2726" s="328"/>
    </row>
    <row r="2727" spans="15:16" ht="12.75">
      <c r="O2727" s="328"/>
      <c r="P2727" s="328"/>
    </row>
    <row r="2728" spans="15:16" ht="12.75">
      <c r="O2728" s="328"/>
      <c r="P2728" s="328"/>
    </row>
    <row r="2729" spans="15:16" ht="12.75">
      <c r="O2729" s="328"/>
      <c r="P2729" s="328"/>
    </row>
    <row r="2730" spans="15:16" ht="12.75">
      <c r="O2730" s="328"/>
      <c r="P2730" s="328"/>
    </row>
    <row r="2731" spans="15:16" ht="12.75">
      <c r="O2731" s="328"/>
      <c r="P2731" s="328"/>
    </row>
    <row r="2732" spans="15:16" ht="12.75">
      <c r="O2732" s="328"/>
      <c r="P2732" s="328"/>
    </row>
    <row r="2733" spans="15:16" ht="12.75">
      <c r="O2733" s="328"/>
      <c r="P2733" s="328"/>
    </row>
    <row r="2734" spans="15:16" ht="12.75">
      <c r="O2734" s="328"/>
      <c r="P2734" s="328"/>
    </row>
    <row r="2735" spans="15:16" ht="12.75">
      <c r="O2735" s="328"/>
      <c r="P2735" s="328"/>
    </row>
    <row r="2736" spans="15:16" ht="12.75">
      <c r="O2736" s="328"/>
      <c r="P2736" s="328"/>
    </row>
    <row r="2737" spans="15:16" ht="12.75">
      <c r="O2737" s="328"/>
      <c r="P2737" s="328"/>
    </row>
    <row r="2738" spans="15:16" ht="12.75">
      <c r="O2738" s="328"/>
      <c r="P2738" s="328"/>
    </row>
    <row r="2739" spans="15:16" ht="12.75">
      <c r="O2739" s="328"/>
      <c r="P2739" s="328"/>
    </row>
    <row r="2740" spans="15:16" ht="12.75">
      <c r="O2740" s="328"/>
      <c r="P2740" s="328"/>
    </row>
    <row r="2741" spans="15:16" ht="12.75">
      <c r="O2741" s="328"/>
      <c r="P2741" s="328"/>
    </row>
    <row r="2742" spans="15:16" ht="12.75">
      <c r="O2742" s="328"/>
      <c r="P2742" s="328"/>
    </row>
    <row r="2743" spans="15:16" ht="12.75">
      <c r="O2743" s="328"/>
      <c r="P2743" s="328"/>
    </row>
    <row r="2744" spans="15:16" ht="12.75">
      <c r="O2744" s="328"/>
      <c r="P2744" s="328"/>
    </row>
    <row r="2745" spans="15:16" ht="12.75">
      <c r="O2745" s="328"/>
      <c r="P2745" s="328"/>
    </row>
    <row r="2746" spans="15:16" ht="12.75">
      <c r="O2746" s="328"/>
      <c r="P2746" s="328"/>
    </row>
    <row r="2747" spans="15:16" ht="12.75">
      <c r="O2747" s="328"/>
      <c r="P2747" s="328"/>
    </row>
    <row r="2748" spans="15:16" ht="12.75">
      <c r="O2748" s="328"/>
      <c r="P2748" s="328"/>
    </row>
    <row r="2749" spans="15:16" ht="12.75">
      <c r="O2749" s="328"/>
      <c r="P2749" s="328"/>
    </row>
    <row r="2750" spans="15:16" ht="12.75">
      <c r="O2750" s="328"/>
      <c r="P2750" s="328"/>
    </row>
    <row r="2751" spans="15:16" ht="12.75">
      <c r="O2751" s="328"/>
      <c r="P2751" s="328"/>
    </row>
    <row r="2752" spans="15:16" ht="12.75">
      <c r="O2752" s="328"/>
      <c r="P2752" s="328"/>
    </row>
    <row r="2753" spans="15:16" ht="12.75">
      <c r="O2753" s="328"/>
      <c r="P2753" s="328"/>
    </row>
    <row r="2754" spans="15:16" ht="12.75">
      <c r="O2754" s="328"/>
      <c r="P2754" s="328"/>
    </row>
    <row r="2755" spans="15:16" ht="12.75">
      <c r="O2755" s="328"/>
      <c r="P2755" s="328"/>
    </row>
    <row r="2756" spans="15:16" ht="12.75">
      <c r="O2756" s="328"/>
      <c r="P2756" s="328"/>
    </row>
    <row r="2757" spans="15:16" ht="12.75">
      <c r="O2757" s="328"/>
      <c r="P2757" s="328"/>
    </row>
    <row r="2758" spans="15:16" ht="12.75">
      <c r="O2758" s="328"/>
      <c r="P2758" s="328"/>
    </row>
    <row r="2759" spans="15:16" ht="12.75">
      <c r="O2759" s="328"/>
      <c r="P2759" s="328"/>
    </row>
    <row r="2760" spans="15:16" ht="12.75">
      <c r="O2760" s="328"/>
      <c r="P2760" s="328"/>
    </row>
    <row r="2761" spans="15:16" ht="12.75">
      <c r="O2761" s="328"/>
      <c r="P2761" s="328"/>
    </row>
    <row r="2762" spans="15:16" ht="12.75">
      <c r="O2762" s="328"/>
      <c r="P2762" s="328"/>
    </row>
    <row r="2763" spans="15:16" ht="12.75">
      <c r="O2763" s="328"/>
      <c r="P2763" s="328"/>
    </row>
    <row r="2764" spans="15:16" ht="12.75">
      <c r="O2764" s="328"/>
      <c r="P2764" s="328"/>
    </row>
    <row r="2765" spans="15:16" ht="12.75">
      <c r="O2765" s="328"/>
      <c r="P2765" s="328"/>
    </row>
    <row r="2766" spans="15:16" ht="12.75">
      <c r="O2766" s="328"/>
      <c r="P2766" s="328"/>
    </row>
    <row r="2767" spans="15:16" ht="12.75">
      <c r="O2767" s="328"/>
      <c r="P2767" s="328"/>
    </row>
    <row r="2768" spans="15:16" ht="12.75">
      <c r="O2768" s="328"/>
      <c r="P2768" s="328"/>
    </row>
    <row r="2769" spans="15:16" ht="12.75">
      <c r="O2769" s="328"/>
      <c r="P2769" s="328"/>
    </row>
    <row r="2770" spans="15:16" ht="12.75">
      <c r="O2770" s="328"/>
      <c r="P2770" s="328"/>
    </row>
    <row r="2771" spans="15:16" ht="12.75">
      <c r="O2771" s="328"/>
      <c r="P2771" s="328"/>
    </row>
    <row r="2772" spans="15:16" ht="12.75">
      <c r="O2772" s="328"/>
      <c r="P2772" s="328"/>
    </row>
    <row r="2773" spans="15:16" ht="12.75">
      <c r="O2773" s="328"/>
      <c r="P2773" s="328"/>
    </row>
    <row r="2774" spans="15:16" ht="12.75">
      <c r="O2774" s="328"/>
      <c r="P2774" s="328"/>
    </row>
    <row r="2775" spans="15:16" ht="12.75">
      <c r="O2775" s="328"/>
      <c r="P2775" s="328"/>
    </row>
    <row r="2776" spans="15:16" ht="12.75">
      <c r="O2776" s="328"/>
      <c r="P2776" s="328"/>
    </row>
    <row r="2777" spans="15:16" ht="12.75">
      <c r="O2777" s="328"/>
      <c r="P2777" s="328"/>
    </row>
    <row r="2778" spans="15:16" ht="12.75">
      <c r="O2778" s="328"/>
      <c r="P2778" s="328"/>
    </row>
    <row r="2779" spans="15:16" ht="12.75">
      <c r="O2779" s="328"/>
      <c r="P2779" s="328"/>
    </row>
    <row r="2780" spans="15:16" ht="12.75">
      <c r="O2780" s="328"/>
      <c r="P2780" s="328"/>
    </row>
    <row r="2781" spans="15:16" ht="12.75">
      <c r="O2781" s="328"/>
      <c r="P2781" s="328"/>
    </row>
    <row r="2782" spans="15:16" ht="12.75">
      <c r="O2782" s="328"/>
      <c r="P2782" s="328"/>
    </row>
    <row r="2783" spans="15:16" ht="12.75">
      <c r="O2783" s="328"/>
      <c r="P2783" s="328"/>
    </row>
    <row r="2784" spans="15:16" ht="12.75">
      <c r="O2784" s="328"/>
      <c r="P2784" s="328"/>
    </row>
    <row r="2785" spans="15:16" ht="12.75">
      <c r="O2785" s="328"/>
      <c r="P2785" s="328"/>
    </row>
    <row r="2786" spans="15:16" ht="12.75">
      <c r="O2786" s="328"/>
      <c r="P2786" s="328"/>
    </row>
    <row r="2787" spans="15:16" ht="12.75">
      <c r="O2787" s="328"/>
      <c r="P2787" s="328"/>
    </row>
    <row r="2788" spans="15:16" ht="12.75">
      <c r="O2788" s="328"/>
      <c r="P2788" s="328"/>
    </row>
    <row r="2789" spans="15:16" ht="12.75">
      <c r="O2789" s="328"/>
      <c r="P2789" s="328"/>
    </row>
    <row r="2790" spans="15:16" ht="12.75">
      <c r="O2790" s="328"/>
      <c r="P2790" s="328"/>
    </row>
    <row r="2791" spans="15:16" ht="12.75">
      <c r="O2791" s="328"/>
      <c r="P2791" s="328"/>
    </row>
    <row r="2792" spans="15:16" ht="12.75">
      <c r="O2792" s="328"/>
      <c r="P2792" s="328"/>
    </row>
    <row r="2793" spans="15:16" ht="12.75">
      <c r="O2793" s="328"/>
      <c r="P2793" s="328"/>
    </row>
    <row r="2794" spans="15:16" ht="12.75">
      <c r="O2794" s="328"/>
      <c r="P2794" s="328"/>
    </row>
    <row r="2795" spans="15:16" ht="12.75">
      <c r="O2795" s="328"/>
      <c r="P2795" s="328"/>
    </row>
    <row r="2796" spans="15:16" ht="12.75">
      <c r="O2796" s="328"/>
      <c r="P2796" s="328"/>
    </row>
    <row r="2797" spans="15:16" ht="12.75">
      <c r="O2797" s="328"/>
      <c r="P2797" s="328"/>
    </row>
    <row r="2798" spans="15:16" ht="12.75">
      <c r="O2798" s="328"/>
      <c r="P2798" s="328"/>
    </row>
    <row r="2799" spans="15:16" ht="12.75">
      <c r="O2799" s="328"/>
      <c r="P2799" s="328"/>
    </row>
    <row r="2800" spans="15:16" ht="12.75">
      <c r="O2800" s="328"/>
      <c r="P2800" s="328"/>
    </row>
    <row r="2801" spans="15:16" ht="12.75">
      <c r="O2801" s="328"/>
      <c r="P2801" s="328"/>
    </row>
    <row r="2802" spans="15:16" ht="12.75">
      <c r="O2802" s="328"/>
      <c r="P2802" s="328"/>
    </row>
    <row r="2803" spans="15:16" ht="12.75">
      <c r="O2803" s="328"/>
      <c r="P2803" s="328"/>
    </row>
    <row r="2804" spans="15:16" ht="12.75">
      <c r="O2804" s="328"/>
      <c r="P2804" s="328"/>
    </row>
    <row r="2805" spans="15:16" ht="12.75">
      <c r="O2805" s="328"/>
      <c r="P2805" s="328"/>
    </row>
    <row r="2806" spans="15:16" ht="12.75">
      <c r="O2806" s="328"/>
      <c r="P2806" s="328"/>
    </row>
    <row r="2807" spans="15:16" ht="12.75">
      <c r="O2807" s="328"/>
      <c r="P2807" s="328"/>
    </row>
    <row r="2808" spans="15:16" ht="12.75">
      <c r="O2808" s="328"/>
      <c r="P2808" s="328"/>
    </row>
    <row r="2809" spans="15:16" ht="12.75">
      <c r="O2809" s="328"/>
      <c r="P2809" s="328"/>
    </row>
    <row r="2810" spans="15:16" ht="12.75">
      <c r="O2810" s="328"/>
      <c r="P2810" s="328"/>
    </row>
    <row r="2811" spans="15:16" ht="12.75">
      <c r="O2811" s="328"/>
      <c r="P2811" s="328"/>
    </row>
    <row r="2812" spans="15:16" ht="12.75">
      <c r="O2812" s="328"/>
      <c r="P2812" s="328"/>
    </row>
    <row r="2813" spans="15:16" ht="12.75">
      <c r="O2813" s="328"/>
      <c r="P2813" s="328"/>
    </row>
    <row r="2814" spans="15:16" ht="12.75">
      <c r="O2814" s="328"/>
      <c r="P2814" s="328"/>
    </row>
    <row r="2815" spans="15:16" ht="12.75">
      <c r="O2815" s="328"/>
      <c r="P2815" s="328"/>
    </row>
    <row r="2816" spans="15:16" ht="12.75">
      <c r="O2816" s="328"/>
      <c r="P2816" s="328"/>
    </row>
    <row r="2817" spans="15:16" ht="12.75">
      <c r="O2817" s="328"/>
      <c r="P2817" s="328"/>
    </row>
    <row r="2818" spans="15:16" ht="12.75">
      <c r="O2818" s="328"/>
      <c r="P2818" s="328"/>
    </row>
    <row r="2819" spans="15:16" ht="12.75">
      <c r="O2819" s="328"/>
      <c r="P2819" s="328"/>
    </row>
    <row r="2820" spans="15:16" ht="12.75">
      <c r="O2820" s="328"/>
      <c r="P2820" s="328"/>
    </row>
    <row r="2821" spans="15:16" ht="12.75">
      <c r="O2821" s="328"/>
      <c r="P2821" s="328"/>
    </row>
    <row r="2822" spans="15:16" ht="12.75">
      <c r="O2822" s="328"/>
      <c r="P2822" s="328"/>
    </row>
    <row r="2823" spans="15:16" ht="12.75">
      <c r="O2823" s="328"/>
      <c r="P2823" s="328"/>
    </row>
    <row r="2824" spans="15:16" ht="12.75">
      <c r="O2824" s="328"/>
      <c r="P2824" s="328"/>
    </row>
    <row r="2825" spans="15:16" ht="12.75">
      <c r="O2825" s="328"/>
      <c r="P2825" s="328"/>
    </row>
    <row r="2826" spans="15:16" ht="12.75">
      <c r="O2826" s="328"/>
      <c r="P2826" s="328"/>
    </row>
    <row r="2827" spans="15:16" ht="12.75">
      <c r="O2827" s="328"/>
      <c r="P2827" s="328"/>
    </row>
    <row r="2828" spans="15:16" ht="12.75">
      <c r="O2828" s="328"/>
      <c r="P2828" s="328"/>
    </row>
    <row r="2829" spans="15:16" ht="12.75">
      <c r="O2829" s="328"/>
      <c r="P2829" s="328"/>
    </row>
    <row r="2830" spans="15:16" ht="12.75">
      <c r="O2830" s="328"/>
      <c r="P2830" s="328"/>
    </row>
    <row r="2831" spans="15:16" ht="12.75">
      <c r="O2831" s="328"/>
      <c r="P2831" s="328"/>
    </row>
    <row r="2832" spans="15:16" ht="12.75">
      <c r="O2832" s="328"/>
      <c r="P2832" s="328"/>
    </row>
    <row r="2833" spans="15:16" ht="12.75">
      <c r="O2833" s="328"/>
      <c r="P2833" s="328"/>
    </row>
    <row r="2834" spans="15:16" ht="12.75">
      <c r="O2834" s="328"/>
      <c r="P2834" s="328"/>
    </row>
    <row r="2835" spans="15:16" ht="12.75">
      <c r="O2835" s="328"/>
      <c r="P2835" s="328"/>
    </row>
    <row r="2836" spans="15:16" ht="12.75">
      <c r="O2836" s="328"/>
      <c r="P2836" s="328"/>
    </row>
    <row r="2837" spans="15:16" ht="12.75">
      <c r="O2837" s="328"/>
      <c r="P2837" s="328"/>
    </row>
    <row r="2838" spans="15:16" ht="12.75">
      <c r="O2838" s="328"/>
      <c r="P2838" s="328"/>
    </row>
    <row r="2839" spans="15:16" ht="12.75">
      <c r="O2839" s="328"/>
      <c r="P2839" s="328"/>
    </row>
    <row r="2840" spans="15:16" ht="12.75">
      <c r="O2840" s="328"/>
      <c r="P2840" s="328"/>
    </row>
    <row r="2841" spans="15:16" ht="12.75">
      <c r="O2841" s="328"/>
      <c r="P2841" s="328"/>
    </row>
    <row r="2842" spans="15:16" ht="12.75">
      <c r="O2842" s="328"/>
      <c r="P2842" s="328"/>
    </row>
    <row r="2843" spans="15:16" ht="12.75">
      <c r="O2843" s="328"/>
      <c r="P2843" s="328"/>
    </row>
    <row r="2844" spans="15:16" ht="12.75">
      <c r="O2844" s="328"/>
      <c r="P2844" s="328"/>
    </row>
    <row r="2845" spans="15:16" ht="12.75">
      <c r="O2845" s="328"/>
      <c r="P2845" s="328"/>
    </row>
    <row r="2846" spans="15:16" ht="12.75">
      <c r="O2846" s="328"/>
      <c r="P2846" s="328"/>
    </row>
    <row r="2847" spans="15:16" ht="12.75">
      <c r="O2847" s="328"/>
      <c r="P2847" s="328"/>
    </row>
    <row r="2848" spans="15:16" ht="12.75">
      <c r="O2848" s="328"/>
      <c r="P2848" s="328"/>
    </row>
    <row r="2849" spans="15:16" ht="12.75">
      <c r="O2849" s="328"/>
      <c r="P2849" s="328"/>
    </row>
    <row r="2850" spans="15:16" ht="12.75">
      <c r="O2850" s="328"/>
      <c r="P2850" s="328"/>
    </row>
    <row r="2851" spans="15:16" ht="12.75">
      <c r="O2851" s="328"/>
      <c r="P2851" s="328"/>
    </row>
    <row r="2852" spans="15:16" ht="12.75">
      <c r="O2852" s="328"/>
      <c r="P2852" s="328"/>
    </row>
    <row r="2853" spans="15:16" ht="12.75">
      <c r="O2853" s="328"/>
      <c r="P2853" s="328"/>
    </row>
    <row r="2854" spans="15:16" ht="12.75">
      <c r="O2854" s="328"/>
      <c r="P2854" s="328"/>
    </row>
    <row r="2855" spans="15:16" ht="12.75">
      <c r="O2855" s="328"/>
      <c r="P2855" s="328"/>
    </row>
    <row r="2856" spans="15:16" ht="12.75">
      <c r="O2856" s="328"/>
      <c r="P2856" s="328"/>
    </row>
    <row r="2857" spans="15:16" ht="12.75">
      <c r="O2857" s="328"/>
      <c r="P2857" s="328"/>
    </row>
    <row r="2858" spans="15:16" ht="12.75">
      <c r="O2858" s="328"/>
      <c r="P2858" s="328"/>
    </row>
    <row r="2859" spans="15:16" ht="12.75">
      <c r="O2859" s="328"/>
      <c r="P2859" s="328"/>
    </row>
    <row r="2860" spans="15:16" ht="12.75">
      <c r="O2860" s="328"/>
      <c r="P2860" s="328"/>
    </row>
    <row r="2861" spans="15:16" ht="12.75">
      <c r="O2861" s="328"/>
      <c r="P2861" s="328"/>
    </row>
    <row r="2862" spans="15:16" ht="12.75">
      <c r="O2862" s="328"/>
      <c r="P2862" s="328"/>
    </row>
    <row r="2863" spans="15:16" ht="12.75">
      <c r="O2863" s="328"/>
      <c r="P2863" s="328"/>
    </row>
    <row r="2864" spans="15:16" ht="12.75">
      <c r="O2864" s="328"/>
      <c r="P2864" s="328"/>
    </row>
    <row r="2865" spans="15:16" ht="12.75">
      <c r="O2865" s="328"/>
      <c r="P2865" s="328"/>
    </row>
    <row r="2866" spans="15:16" ht="12.75">
      <c r="O2866" s="328"/>
      <c r="P2866" s="328"/>
    </row>
    <row r="2867" spans="15:16" ht="12.75">
      <c r="O2867" s="328"/>
      <c r="P2867" s="328"/>
    </row>
    <row r="2868" spans="15:16" ht="12.75">
      <c r="O2868" s="328"/>
      <c r="P2868" s="328"/>
    </row>
    <row r="2869" spans="15:16" ht="12.75">
      <c r="O2869" s="328"/>
      <c r="P2869" s="328"/>
    </row>
    <row r="2870" spans="15:16" ht="12.75">
      <c r="O2870" s="328"/>
      <c r="P2870" s="328"/>
    </row>
    <row r="2871" spans="15:16" ht="12.75">
      <c r="O2871" s="328"/>
      <c r="P2871" s="328"/>
    </row>
    <row r="2872" spans="15:16" ht="12.75">
      <c r="O2872" s="328"/>
      <c r="P2872" s="328"/>
    </row>
    <row r="2873" spans="15:16" ht="12.75">
      <c r="O2873" s="328"/>
      <c r="P2873" s="328"/>
    </row>
    <row r="2874" spans="15:16" ht="12.75">
      <c r="O2874" s="328"/>
      <c r="P2874" s="328"/>
    </row>
    <row r="2875" spans="15:16" ht="12.75">
      <c r="O2875" s="328"/>
      <c r="P2875" s="328"/>
    </row>
    <row r="2876" spans="15:16" ht="12.75">
      <c r="O2876" s="328"/>
      <c r="P2876" s="328"/>
    </row>
    <row r="2877" spans="15:16" ht="12.75">
      <c r="O2877" s="328"/>
      <c r="P2877" s="328"/>
    </row>
    <row r="2878" spans="15:16" ht="12.75">
      <c r="O2878" s="328"/>
      <c r="P2878" s="328"/>
    </row>
    <row r="2879" spans="15:16" ht="12.75">
      <c r="O2879" s="328"/>
      <c r="P2879" s="328"/>
    </row>
    <row r="2880" spans="15:16" ht="12.75">
      <c r="O2880" s="328"/>
      <c r="P2880" s="328"/>
    </row>
    <row r="2881" spans="15:16" ht="12.75">
      <c r="O2881" s="328"/>
      <c r="P2881" s="328"/>
    </row>
    <row r="2882" spans="15:16" ht="12.75">
      <c r="O2882" s="328"/>
      <c r="P2882" s="328"/>
    </row>
    <row r="2883" spans="15:16" ht="12.75">
      <c r="O2883" s="328"/>
      <c r="P2883" s="328"/>
    </row>
    <row r="2884" spans="15:16" ht="12.75">
      <c r="O2884" s="328"/>
      <c r="P2884" s="328"/>
    </row>
    <row r="2885" spans="15:16" ht="12.75">
      <c r="O2885" s="328"/>
      <c r="P2885" s="328"/>
    </row>
    <row r="2886" spans="15:16" ht="12.75">
      <c r="O2886" s="328"/>
      <c r="P2886" s="328"/>
    </row>
    <row r="2887" spans="15:16" ht="12.75">
      <c r="O2887" s="328"/>
      <c r="P2887" s="328"/>
    </row>
    <row r="2888" spans="15:16" ht="12.75">
      <c r="O2888" s="328"/>
      <c r="P2888" s="328"/>
    </row>
    <row r="2889" spans="15:16" ht="12.75">
      <c r="O2889" s="328"/>
      <c r="P2889" s="328"/>
    </row>
    <row r="2890" spans="15:16" ht="12.75">
      <c r="O2890" s="328"/>
      <c r="P2890" s="328"/>
    </row>
    <row r="2891" spans="15:16" ht="12.75">
      <c r="O2891" s="328"/>
      <c r="P2891" s="328"/>
    </row>
    <row r="2892" spans="15:16" ht="12.75">
      <c r="O2892" s="328"/>
      <c r="P2892" s="328"/>
    </row>
    <row r="2893" spans="15:16" ht="12.75">
      <c r="O2893" s="328"/>
      <c r="P2893" s="328"/>
    </row>
    <row r="2894" spans="15:16" ht="12.75">
      <c r="O2894" s="328"/>
      <c r="P2894" s="328"/>
    </row>
    <row r="2895" spans="15:16" ht="12.75">
      <c r="O2895" s="328"/>
      <c r="P2895" s="328"/>
    </row>
    <row r="2896" spans="15:16" ht="12.75">
      <c r="O2896" s="328"/>
      <c r="P2896" s="328"/>
    </row>
    <row r="2897" spans="15:16" ht="12.75">
      <c r="O2897" s="328"/>
      <c r="P2897" s="328"/>
    </row>
    <row r="2898" spans="15:16" ht="12.75">
      <c r="O2898" s="328"/>
      <c r="P2898" s="328"/>
    </row>
    <row r="2899" spans="15:16" ht="12.75">
      <c r="O2899" s="328"/>
      <c r="P2899" s="328"/>
    </row>
    <row r="2900" spans="15:16" ht="12.75">
      <c r="O2900" s="328"/>
      <c r="P2900" s="328"/>
    </row>
    <row r="2901" spans="15:16" ht="12.75">
      <c r="O2901" s="328"/>
      <c r="P2901" s="328"/>
    </row>
    <row r="2902" spans="15:16" ht="12.75">
      <c r="O2902" s="328"/>
      <c r="P2902" s="328"/>
    </row>
    <row r="2903" spans="15:16" ht="12.75">
      <c r="O2903" s="328"/>
      <c r="P2903" s="328"/>
    </row>
    <row r="2904" spans="15:16" ht="12.75">
      <c r="O2904" s="328"/>
      <c r="P2904" s="328"/>
    </row>
    <row r="2905" spans="15:16" ht="12.75">
      <c r="O2905" s="328"/>
      <c r="P2905" s="328"/>
    </row>
    <row r="2906" spans="15:16" ht="12.75">
      <c r="O2906" s="328"/>
      <c r="P2906" s="328"/>
    </row>
    <row r="2907" spans="15:16" ht="12.75">
      <c r="O2907" s="328"/>
      <c r="P2907" s="328"/>
    </row>
    <row r="2908" spans="15:16" ht="12.75">
      <c r="O2908" s="328"/>
      <c r="P2908" s="328"/>
    </row>
    <row r="2909" spans="15:16" ht="12.75">
      <c r="O2909" s="328"/>
      <c r="P2909" s="328"/>
    </row>
    <row r="2910" spans="15:16" ht="12.75">
      <c r="O2910" s="328"/>
      <c r="P2910" s="328"/>
    </row>
    <row r="2911" spans="15:16" ht="12.75">
      <c r="O2911" s="328"/>
      <c r="P2911" s="328"/>
    </row>
    <row r="2912" spans="15:16" ht="12.75">
      <c r="O2912" s="328"/>
      <c r="P2912" s="328"/>
    </row>
    <row r="2913" spans="15:16" ht="12.75">
      <c r="O2913" s="328"/>
      <c r="P2913" s="328"/>
    </row>
    <row r="2914" spans="15:16" ht="12.75">
      <c r="O2914" s="328"/>
      <c r="P2914" s="328"/>
    </row>
    <row r="2915" spans="15:16" ht="12.75">
      <c r="O2915" s="328"/>
      <c r="P2915" s="328"/>
    </row>
    <row r="2916" spans="15:16" ht="12.75">
      <c r="O2916" s="328"/>
      <c r="P2916" s="328"/>
    </row>
    <row r="2917" spans="15:16" ht="12.75">
      <c r="O2917" s="328"/>
      <c r="P2917" s="328"/>
    </row>
    <row r="2918" spans="15:16" ht="12.75">
      <c r="O2918" s="328"/>
      <c r="P2918" s="328"/>
    </row>
    <row r="2919" spans="15:16" ht="12.75">
      <c r="O2919" s="328"/>
      <c r="P2919" s="328"/>
    </row>
    <row r="2920" spans="15:16" ht="12.75">
      <c r="O2920" s="328"/>
      <c r="P2920" s="328"/>
    </row>
    <row r="2921" spans="15:16" ht="12.75">
      <c r="O2921" s="328"/>
      <c r="P2921" s="328"/>
    </row>
    <row r="2922" spans="15:16" ht="12.75">
      <c r="O2922" s="328"/>
      <c r="P2922" s="328"/>
    </row>
    <row r="2923" spans="15:16" ht="12.75">
      <c r="O2923" s="328"/>
      <c r="P2923" s="328"/>
    </row>
    <row r="2924" spans="15:16" ht="12.75">
      <c r="O2924" s="328"/>
      <c r="P2924" s="328"/>
    </row>
    <row r="2925" spans="15:16" ht="12.75">
      <c r="O2925" s="328"/>
      <c r="P2925" s="328"/>
    </row>
    <row r="2926" spans="15:16" ht="12.75">
      <c r="O2926" s="328"/>
      <c r="P2926" s="328"/>
    </row>
    <row r="2927" spans="15:16" ht="12.75">
      <c r="O2927" s="328"/>
      <c r="P2927" s="328"/>
    </row>
    <row r="2928" spans="15:16" ht="12.75">
      <c r="O2928" s="328"/>
      <c r="P2928" s="328"/>
    </row>
    <row r="2929" spans="15:16" ht="12.75">
      <c r="O2929" s="328"/>
      <c r="P2929" s="328"/>
    </row>
    <row r="2930" spans="15:16" ht="12.75">
      <c r="O2930" s="328"/>
      <c r="P2930" s="328"/>
    </row>
    <row r="2931" spans="15:16" ht="12.75">
      <c r="O2931" s="328"/>
      <c r="P2931" s="328"/>
    </row>
    <row r="2932" spans="15:16" ht="12.75">
      <c r="O2932" s="328"/>
      <c r="P2932" s="328"/>
    </row>
    <row r="2933" spans="15:16" ht="12.75">
      <c r="O2933" s="328"/>
      <c r="P2933" s="328"/>
    </row>
    <row r="2934" spans="15:16" ht="12.75">
      <c r="O2934" s="328"/>
      <c r="P2934" s="328"/>
    </row>
    <row r="2935" spans="15:16" ht="12.75">
      <c r="O2935" s="328"/>
      <c r="P2935" s="328"/>
    </row>
    <row r="2936" spans="15:16" ht="12.75">
      <c r="O2936" s="328"/>
      <c r="P2936" s="328"/>
    </row>
    <row r="2937" spans="15:16" ht="12.75">
      <c r="O2937" s="328"/>
      <c r="P2937" s="328"/>
    </row>
    <row r="2938" spans="15:16" ht="12.75">
      <c r="O2938" s="328"/>
      <c r="P2938" s="328"/>
    </row>
    <row r="2939" spans="15:16" ht="12.75">
      <c r="O2939" s="328"/>
      <c r="P2939" s="328"/>
    </row>
    <row r="2940" spans="15:16" ht="12.75">
      <c r="O2940" s="328"/>
      <c r="P2940" s="328"/>
    </row>
    <row r="2941" spans="15:16" ht="12.75">
      <c r="O2941" s="328"/>
      <c r="P2941" s="328"/>
    </row>
    <row r="2942" spans="15:16" ht="12.75">
      <c r="O2942" s="328"/>
      <c r="P2942" s="328"/>
    </row>
    <row r="2943" spans="15:16" ht="12.75">
      <c r="O2943" s="328"/>
      <c r="P2943" s="328"/>
    </row>
    <row r="2944" spans="15:16" ht="12.75">
      <c r="O2944" s="328"/>
      <c r="P2944" s="328"/>
    </row>
    <row r="2945" spans="15:16" ht="12.75">
      <c r="O2945" s="328"/>
      <c r="P2945" s="328"/>
    </row>
    <row r="2946" spans="15:16" ht="12.75">
      <c r="O2946" s="328"/>
      <c r="P2946" s="328"/>
    </row>
    <row r="2947" spans="15:16" ht="12.75">
      <c r="O2947" s="328"/>
      <c r="P2947" s="328"/>
    </row>
    <row r="2948" spans="15:16" ht="12.75">
      <c r="O2948" s="328"/>
      <c r="P2948" s="328"/>
    </row>
    <row r="2949" spans="15:16" ht="12.75">
      <c r="O2949" s="328"/>
      <c r="P2949" s="328"/>
    </row>
    <row r="2950" spans="15:16" ht="12.75">
      <c r="O2950" s="328"/>
      <c r="P2950" s="328"/>
    </row>
    <row r="2951" spans="15:16" ht="12.75">
      <c r="O2951" s="328"/>
      <c r="P2951" s="328"/>
    </row>
    <row r="2952" spans="15:16" ht="12.75">
      <c r="O2952" s="328"/>
      <c r="P2952" s="328"/>
    </row>
    <row r="2953" spans="15:16" ht="12.75">
      <c r="O2953" s="328"/>
      <c r="P2953" s="328"/>
    </row>
    <row r="2954" spans="15:16" ht="12.75">
      <c r="O2954" s="328"/>
      <c r="P2954" s="328"/>
    </row>
    <row r="2955" spans="15:16" ht="12.75">
      <c r="O2955" s="328"/>
      <c r="P2955" s="328"/>
    </row>
    <row r="2956" spans="15:16" ht="12.75">
      <c r="O2956" s="328"/>
      <c r="P2956" s="328"/>
    </row>
    <row r="2957" spans="15:16" ht="12.75">
      <c r="O2957" s="328"/>
      <c r="P2957" s="328"/>
    </row>
    <row r="2958" spans="15:16" ht="12.75">
      <c r="O2958" s="328"/>
      <c r="P2958" s="328"/>
    </row>
    <row r="2959" spans="15:16" ht="12.75">
      <c r="O2959" s="328"/>
      <c r="P2959" s="328"/>
    </row>
    <row r="2960" spans="15:16" ht="12.75">
      <c r="O2960" s="328"/>
      <c r="P2960" s="328"/>
    </row>
    <row r="2961" spans="15:16" ht="12.75">
      <c r="O2961" s="328"/>
      <c r="P2961" s="328"/>
    </row>
    <row r="2962" spans="15:16" ht="12.75">
      <c r="O2962" s="328"/>
      <c r="P2962" s="328"/>
    </row>
    <row r="2963" spans="15:16" ht="12.75">
      <c r="O2963" s="328"/>
      <c r="P2963" s="328"/>
    </row>
    <row r="2964" spans="15:16" ht="12.75">
      <c r="O2964" s="328"/>
      <c r="P2964" s="328"/>
    </row>
    <row r="2965" spans="15:16" ht="12.75">
      <c r="O2965" s="328"/>
      <c r="P2965" s="328"/>
    </row>
    <row r="2966" spans="15:16" ht="12.75">
      <c r="O2966" s="328"/>
      <c r="P2966" s="328"/>
    </row>
    <row r="2967" spans="15:16" ht="12.75">
      <c r="O2967" s="328"/>
      <c r="P2967" s="328"/>
    </row>
    <row r="2968" spans="15:16" ht="12.75">
      <c r="O2968" s="328"/>
      <c r="P2968" s="328"/>
    </row>
    <row r="2969" spans="15:16" ht="12.75">
      <c r="O2969" s="328"/>
      <c r="P2969" s="328"/>
    </row>
    <row r="2970" spans="15:16" ht="12.75">
      <c r="O2970" s="328"/>
      <c r="P2970" s="328"/>
    </row>
    <row r="2971" spans="15:16" ht="12.75">
      <c r="O2971" s="328"/>
      <c r="P2971" s="328"/>
    </row>
    <row r="2972" spans="15:16" ht="12.75">
      <c r="O2972" s="328"/>
      <c r="P2972" s="328"/>
    </row>
    <row r="2973" spans="15:16" ht="12.75">
      <c r="O2973" s="328"/>
      <c r="P2973" s="328"/>
    </row>
    <row r="2974" spans="15:16" ht="12.75">
      <c r="O2974" s="328"/>
      <c r="P2974" s="328"/>
    </row>
    <row r="2975" spans="15:16" ht="12.75">
      <c r="O2975" s="328"/>
      <c r="P2975" s="328"/>
    </row>
    <row r="2976" spans="15:16" ht="12.75">
      <c r="O2976" s="328"/>
      <c r="P2976" s="328"/>
    </row>
    <row r="2977" spans="15:16" ht="12.75">
      <c r="O2977" s="328"/>
      <c r="P2977" s="328"/>
    </row>
    <row r="2978" spans="15:16" ht="12.75">
      <c r="O2978" s="328"/>
      <c r="P2978" s="328"/>
    </row>
    <row r="2979" spans="15:16" ht="12.75">
      <c r="O2979" s="328"/>
      <c r="P2979" s="328"/>
    </row>
    <row r="2980" spans="15:16" ht="12.75">
      <c r="O2980" s="328"/>
      <c r="P2980" s="328"/>
    </row>
    <row r="2981" spans="15:16" ht="12.75">
      <c r="O2981" s="328"/>
      <c r="P2981" s="328"/>
    </row>
    <row r="2982" spans="15:16" ht="12.75">
      <c r="O2982" s="328"/>
      <c r="P2982" s="328"/>
    </row>
    <row r="2983" spans="15:16" ht="12.75">
      <c r="O2983" s="328"/>
      <c r="P2983" s="328"/>
    </row>
    <row r="2984" spans="15:16" ht="12.75">
      <c r="O2984" s="328"/>
      <c r="P2984" s="328"/>
    </row>
    <row r="2985" spans="15:16" ht="12.75">
      <c r="O2985" s="328"/>
      <c r="P2985" s="328"/>
    </row>
    <row r="2986" spans="15:16" ht="12.75">
      <c r="O2986" s="328"/>
      <c r="P2986" s="328"/>
    </row>
    <row r="2987" spans="15:16" ht="12.75">
      <c r="O2987" s="328"/>
      <c r="P2987" s="328"/>
    </row>
    <row r="2988" spans="15:16" ht="12.75">
      <c r="O2988" s="328"/>
      <c r="P2988" s="328"/>
    </row>
    <row r="2989" spans="15:16" ht="12.75">
      <c r="O2989" s="328"/>
      <c r="P2989" s="328"/>
    </row>
    <row r="2990" spans="15:16" ht="12.75">
      <c r="O2990" s="328"/>
      <c r="P2990" s="328"/>
    </row>
    <row r="2991" spans="15:16" ht="12.75">
      <c r="O2991" s="328"/>
      <c r="P2991" s="328"/>
    </row>
    <row r="2992" spans="15:16" ht="12.75">
      <c r="O2992" s="328"/>
      <c r="P2992" s="328"/>
    </row>
    <row r="2993" spans="15:16" ht="12.75">
      <c r="O2993" s="328"/>
      <c r="P2993" s="328"/>
    </row>
    <row r="2994" spans="15:16" ht="12.75">
      <c r="O2994" s="328"/>
      <c r="P2994" s="328"/>
    </row>
    <row r="2995" spans="15:16" ht="12.75">
      <c r="O2995" s="328"/>
      <c r="P2995" s="328"/>
    </row>
    <row r="2996" spans="15:16" ht="12.75">
      <c r="O2996" s="328"/>
      <c r="P2996" s="328"/>
    </row>
    <row r="2997" spans="15:16" ht="12.75">
      <c r="O2997" s="328"/>
      <c r="P2997" s="328"/>
    </row>
    <row r="2998" spans="15:16" ht="12.75">
      <c r="O2998" s="328"/>
      <c r="P2998" s="328"/>
    </row>
    <row r="2999" spans="15:16" ht="12.75">
      <c r="O2999" s="328"/>
      <c r="P2999" s="328"/>
    </row>
    <row r="3000" spans="15:16" ht="12.75">
      <c r="O3000" s="328"/>
      <c r="P3000" s="328"/>
    </row>
    <row r="3001" spans="15:16" ht="12.75">
      <c r="O3001" s="328"/>
      <c r="P3001" s="328"/>
    </row>
    <row r="3002" spans="15:16" ht="12.75">
      <c r="O3002" s="328"/>
      <c r="P3002" s="328"/>
    </row>
    <row r="3003" spans="15:16" ht="12.75">
      <c r="O3003" s="328"/>
      <c r="P3003" s="328"/>
    </row>
    <row r="3004" spans="15:16" ht="12.75">
      <c r="O3004" s="328"/>
      <c r="P3004" s="328"/>
    </row>
    <row r="3005" spans="15:16" ht="12.75">
      <c r="O3005" s="328"/>
      <c r="P3005" s="328"/>
    </row>
    <row r="3006" spans="15:16" ht="12.75">
      <c r="O3006" s="328"/>
      <c r="P3006" s="328"/>
    </row>
    <row r="3007" spans="15:16" ht="12.75">
      <c r="O3007" s="328"/>
      <c r="P3007" s="328"/>
    </row>
    <row r="3008" spans="15:16" ht="12.75">
      <c r="O3008" s="328"/>
      <c r="P3008" s="328"/>
    </row>
    <row r="3009" spans="15:16" ht="12.75">
      <c r="O3009" s="328"/>
      <c r="P3009" s="328"/>
    </row>
    <row r="3010" spans="15:16" ht="12.75">
      <c r="O3010" s="328"/>
      <c r="P3010" s="328"/>
    </row>
    <row r="3011" spans="15:16" ht="12.75">
      <c r="O3011" s="328"/>
      <c r="P3011" s="328"/>
    </row>
    <row r="3012" spans="15:16" ht="12.75">
      <c r="O3012" s="328"/>
      <c r="P3012" s="328"/>
    </row>
    <row r="3013" spans="15:16" ht="12.75">
      <c r="O3013" s="328"/>
      <c r="P3013" s="328"/>
    </row>
    <row r="3014" spans="15:16" ht="12.75">
      <c r="O3014" s="328"/>
      <c r="P3014" s="328"/>
    </row>
    <row r="3015" spans="15:16" ht="12.75">
      <c r="O3015" s="328"/>
      <c r="P3015" s="328"/>
    </row>
    <row r="3016" spans="15:16" ht="12.75">
      <c r="O3016" s="328"/>
      <c r="P3016" s="328"/>
    </row>
    <row r="3017" spans="15:16" ht="12.75">
      <c r="O3017" s="328"/>
      <c r="P3017" s="328"/>
    </row>
    <row r="3018" spans="15:16" ht="12.75">
      <c r="O3018" s="328"/>
      <c r="P3018" s="328"/>
    </row>
    <row r="3019" spans="15:16" ht="12.75">
      <c r="O3019" s="328"/>
      <c r="P3019" s="328"/>
    </row>
    <row r="3020" spans="15:16" ht="12.75">
      <c r="O3020" s="328"/>
      <c r="P3020" s="328"/>
    </row>
    <row r="3021" spans="15:16" ht="12.75">
      <c r="O3021" s="328"/>
      <c r="P3021" s="328"/>
    </row>
    <row r="3022" spans="15:16" ht="12.75">
      <c r="O3022" s="328"/>
      <c r="P3022" s="328"/>
    </row>
    <row r="3023" spans="15:16" ht="12.75">
      <c r="O3023" s="328"/>
      <c r="P3023" s="328"/>
    </row>
    <row r="3024" spans="15:16" ht="12.75">
      <c r="O3024" s="328"/>
      <c r="P3024" s="328"/>
    </row>
    <row r="3025" spans="15:16" ht="12.75">
      <c r="O3025" s="328"/>
      <c r="P3025" s="328"/>
    </row>
    <row r="3026" spans="15:16" ht="12.75">
      <c r="O3026" s="328"/>
      <c r="P3026" s="328"/>
    </row>
    <row r="3027" spans="15:16" ht="12.75">
      <c r="O3027" s="328"/>
      <c r="P3027" s="328"/>
    </row>
    <row r="3028" spans="15:16" ht="12.75">
      <c r="O3028" s="328"/>
      <c r="P3028" s="328"/>
    </row>
    <row r="3029" spans="15:16" ht="12.75">
      <c r="O3029" s="328"/>
      <c r="P3029" s="328"/>
    </row>
    <row r="3030" spans="15:16" ht="12.75">
      <c r="O3030" s="328"/>
      <c r="P3030" s="328"/>
    </row>
    <row r="3031" spans="15:16" ht="12.75">
      <c r="O3031" s="328"/>
      <c r="P3031" s="328"/>
    </row>
    <row r="3032" spans="15:16" ht="12.75">
      <c r="O3032" s="328"/>
      <c r="P3032" s="328"/>
    </row>
    <row r="3033" spans="15:16" ht="12.75">
      <c r="O3033" s="328"/>
      <c r="P3033" s="328"/>
    </row>
    <row r="3034" spans="15:16" ht="12.75">
      <c r="O3034" s="328"/>
      <c r="P3034" s="328"/>
    </row>
    <row r="3035" spans="15:16" ht="12.75">
      <c r="O3035" s="328"/>
      <c r="P3035" s="328"/>
    </row>
    <row r="3036" spans="15:16" ht="12.75">
      <c r="O3036" s="328"/>
      <c r="P3036" s="328"/>
    </row>
    <row r="3037" spans="15:16" ht="12.75">
      <c r="O3037" s="328"/>
      <c r="P3037" s="328"/>
    </row>
    <row r="3038" spans="15:16" ht="12.75">
      <c r="O3038" s="328"/>
      <c r="P3038" s="328"/>
    </row>
    <row r="3039" spans="15:16" ht="12.75">
      <c r="O3039" s="328"/>
      <c r="P3039" s="328"/>
    </row>
    <row r="3040" spans="15:16" ht="12.75">
      <c r="O3040" s="328"/>
      <c r="P3040" s="328"/>
    </row>
    <row r="3041" spans="15:16" ht="12.75">
      <c r="O3041" s="328"/>
      <c r="P3041" s="328"/>
    </row>
    <row r="3042" spans="15:16" ht="12.75">
      <c r="O3042" s="328"/>
      <c r="P3042" s="328"/>
    </row>
    <row r="3043" spans="15:16" ht="12.75">
      <c r="O3043" s="328"/>
      <c r="P3043" s="328"/>
    </row>
    <row r="3044" spans="15:16" ht="12.75">
      <c r="O3044" s="328"/>
      <c r="P3044" s="328"/>
    </row>
    <row r="3045" spans="15:16" ht="12.75">
      <c r="O3045" s="328"/>
      <c r="P3045" s="328"/>
    </row>
    <row r="3046" spans="15:16" ht="12.75">
      <c r="O3046" s="328"/>
      <c r="P3046" s="328"/>
    </row>
    <row r="3047" spans="15:16" ht="12.75">
      <c r="O3047" s="328"/>
      <c r="P3047" s="328"/>
    </row>
    <row r="3048" spans="15:16" ht="12.75">
      <c r="O3048" s="328"/>
      <c r="P3048" s="328"/>
    </row>
    <row r="3049" spans="15:16" ht="12.75">
      <c r="O3049" s="328"/>
      <c r="P3049" s="328"/>
    </row>
    <row r="3050" spans="15:16" ht="12.75">
      <c r="O3050" s="328"/>
      <c r="P3050" s="328"/>
    </row>
    <row r="3051" spans="15:16" ht="12.75">
      <c r="O3051" s="328"/>
      <c r="P3051" s="328"/>
    </row>
    <row r="3052" spans="15:16" ht="12.75">
      <c r="O3052" s="328"/>
      <c r="P3052" s="328"/>
    </row>
    <row r="3053" spans="15:16" ht="12.75">
      <c r="O3053" s="328"/>
      <c r="P3053" s="328"/>
    </row>
    <row r="3054" spans="15:16" ht="12.75">
      <c r="O3054" s="328"/>
      <c r="P3054" s="328"/>
    </row>
    <row r="3055" spans="15:16" ht="12.75">
      <c r="O3055" s="328"/>
      <c r="P3055" s="328"/>
    </row>
    <row r="3056" spans="15:16" ht="12.75">
      <c r="O3056" s="328"/>
      <c r="P3056" s="328"/>
    </row>
    <row r="3057" spans="15:16" ht="12.75">
      <c r="O3057" s="328"/>
      <c r="P3057" s="328"/>
    </row>
    <row r="3058" spans="15:16" ht="12.75">
      <c r="O3058" s="328"/>
      <c r="P3058" s="328"/>
    </row>
    <row r="3059" spans="15:16" ht="12.75">
      <c r="O3059" s="328"/>
      <c r="P3059" s="328"/>
    </row>
    <row r="3060" spans="15:16" ht="12.75">
      <c r="O3060" s="328"/>
      <c r="P3060" s="328"/>
    </row>
    <row r="3061" spans="15:16" ht="12.75">
      <c r="O3061" s="328"/>
      <c r="P3061" s="328"/>
    </row>
    <row r="3062" spans="15:16" ht="12.75">
      <c r="O3062" s="328"/>
      <c r="P3062" s="328"/>
    </row>
    <row r="3063" spans="15:16" ht="12.75">
      <c r="O3063" s="328"/>
      <c r="P3063" s="328"/>
    </row>
    <row r="3064" spans="15:16" ht="12.75">
      <c r="O3064" s="328"/>
      <c r="P3064" s="328"/>
    </row>
    <row r="3065" spans="15:16" ht="12.75">
      <c r="O3065" s="328"/>
      <c r="P3065" s="328"/>
    </row>
    <row r="3066" spans="15:16" ht="12.75">
      <c r="O3066" s="328"/>
      <c r="P3066" s="328"/>
    </row>
    <row r="3067" spans="15:16" ht="12.75">
      <c r="O3067" s="328"/>
      <c r="P3067" s="328"/>
    </row>
    <row r="3068" spans="15:16" ht="12.75">
      <c r="O3068" s="328"/>
      <c r="P3068" s="328"/>
    </row>
    <row r="3069" spans="15:16" ht="12.75">
      <c r="O3069" s="328"/>
      <c r="P3069" s="328"/>
    </row>
    <row r="3070" spans="15:16" ht="12.75">
      <c r="O3070" s="328"/>
      <c r="P3070" s="328"/>
    </row>
    <row r="3071" spans="15:16" ht="12.75">
      <c r="O3071" s="328"/>
      <c r="P3071" s="328"/>
    </row>
    <row r="3072" spans="15:16" ht="12.75">
      <c r="O3072" s="328"/>
      <c r="P3072" s="328"/>
    </row>
    <row r="3073" spans="15:16" ht="12.75">
      <c r="O3073" s="328"/>
      <c r="P3073" s="328"/>
    </row>
    <row r="3074" spans="15:16" ht="12.75">
      <c r="O3074" s="328"/>
      <c r="P3074" s="328"/>
    </row>
    <row r="3075" spans="15:16" ht="12.75">
      <c r="O3075" s="328"/>
      <c r="P3075" s="328"/>
    </row>
    <row r="3076" spans="15:16" ht="12.75">
      <c r="O3076" s="328"/>
      <c r="P3076" s="328"/>
    </row>
    <row r="3077" spans="15:16" ht="12.75">
      <c r="O3077" s="328"/>
      <c r="P3077" s="328"/>
    </row>
    <row r="3078" spans="15:16" ht="12.75">
      <c r="O3078" s="328"/>
      <c r="P3078" s="328"/>
    </row>
    <row r="3079" spans="15:16" ht="12.75">
      <c r="O3079" s="328"/>
      <c r="P3079" s="328"/>
    </row>
    <row r="3080" spans="15:16" ht="12.75">
      <c r="O3080" s="328"/>
      <c r="P3080" s="328"/>
    </row>
    <row r="3081" spans="15:16" ht="12.75">
      <c r="O3081" s="328"/>
      <c r="P3081" s="328"/>
    </row>
    <row r="3082" spans="15:16" ht="12.75">
      <c r="O3082" s="328"/>
      <c r="P3082" s="328"/>
    </row>
    <row r="3083" spans="15:16" ht="12.75">
      <c r="O3083" s="328"/>
      <c r="P3083" s="328"/>
    </row>
    <row r="3084" spans="15:16" ht="12.75">
      <c r="O3084" s="328"/>
      <c r="P3084" s="328"/>
    </row>
    <row r="3085" spans="15:16" ht="12.75">
      <c r="O3085" s="328"/>
      <c r="P3085" s="328"/>
    </row>
    <row r="3086" spans="15:16" ht="12.75">
      <c r="O3086" s="328"/>
      <c r="P3086" s="328"/>
    </row>
    <row r="3087" spans="15:16" ht="12.75">
      <c r="O3087" s="328"/>
      <c r="P3087" s="328"/>
    </row>
    <row r="3088" spans="15:16" ht="12.75">
      <c r="O3088" s="328"/>
      <c r="P3088" s="328"/>
    </row>
    <row r="3089" spans="15:16" ht="12.75">
      <c r="O3089" s="328"/>
      <c r="P3089" s="328"/>
    </row>
    <row r="3090" spans="15:16" ht="12.75">
      <c r="O3090" s="328"/>
      <c r="P3090" s="328"/>
    </row>
    <row r="3091" spans="15:16" ht="12.75">
      <c r="O3091" s="328"/>
      <c r="P3091" s="328"/>
    </row>
    <row r="3092" spans="15:16" ht="12.75">
      <c r="O3092" s="328"/>
      <c r="P3092" s="328"/>
    </row>
    <row r="3093" spans="15:16" ht="12.75">
      <c r="O3093" s="328"/>
      <c r="P3093" s="328"/>
    </row>
    <row r="3094" spans="15:16" ht="12.75">
      <c r="O3094" s="328"/>
      <c r="P3094" s="328"/>
    </row>
    <row r="3095" spans="15:16" ht="12.75">
      <c r="O3095" s="328"/>
      <c r="P3095" s="328"/>
    </row>
    <row r="3096" spans="15:16" ht="12.75">
      <c r="O3096" s="328"/>
      <c r="P3096" s="328"/>
    </row>
    <row r="3097" spans="15:16" ht="12.75">
      <c r="O3097" s="328"/>
      <c r="P3097" s="328"/>
    </row>
    <row r="3098" spans="15:16" ht="12.75">
      <c r="O3098" s="328"/>
      <c r="P3098" s="328"/>
    </row>
    <row r="3099" spans="15:16" ht="12.75">
      <c r="O3099" s="328"/>
      <c r="P3099" s="328"/>
    </row>
    <row r="3100" spans="15:16" ht="12.75">
      <c r="O3100" s="328"/>
      <c r="P3100" s="328"/>
    </row>
    <row r="3101" spans="15:16" ht="12.75">
      <c r="O3101" s="328"/>
      <c r="P3101" s="328"/>
    </row>
    <row r="3102" spans="15:16" ht="12.75">
      <c r="O3102" s="328"/>
      <c r="P3102" s="328"/>
    </row>
    <row r="3103" spans="15:16" ht="12.75">
      <c r="O3103" s="328"/>
      <c r="P3103" s="328"/>
    </row>
    <row r="3104" spans="15:16" ht="12.75">
      <c r="O3104" s="328"/>
      <c r="P3104" s="328"/>
    </row>
    <row r="3105" spans="15:16" ht="12.75">
      <c r="O3105" s="328"/>
      <c r="P3105" s="328"/>
    </row>
    <row r="3106" spans="15:16" ht="12.75">
      <c r="O3106" s="328"/>
      <c r="P3106" s="328"/>
    </row>
    <row r="3107" spans="15:16" ht="12.75">
      <c r="O3107" s="328"/>
      <c r="P3107" s="328"/>
    </row>
    <row r="3108" spans="15:16" ht="12.75">
      <c r="O3108" s="328"/>
      <c r="P3108" s="328"/>
    </row>
    <row r="3109" spans="15:16" ht="12.75">
      <c r="O3109" s="328"/>
      <c r="P3109" s="328"/>
    </row>
    <row r="3110" spans="15:16" ht="12.75">
      <c r="O3110" s="328"/>
      <c r="P3110" s="328"/>
    </row>
    <row r="3111" spans="15:16" ht="12.75">
      <c r="O3111" s="328"/>
      <c r="P3111" s="328"/>
    </row>
    <row r="3112" spans="15:16" ht="12.75">
      <c r="O3112" s="328"/>
      <c r="P3112" s="328"/>
    </row>
    <row r="3113" spans="15:16" ht="12.75">
      <c r="O3113" s="328"/>
      <c r="P3113" s="328"/>
    </row>
    <row r="3114" spans="15:16" ht="12.75">
      <c r="O3114" s="328"/>
      <c r="P3114" s="328"/>
    </row>
    <row r="3115" spans="15:16" ht="12.75">
      <c r="O3115" s="328"/>
      <c r="P3115" s="328"/>
    </row>
    <row r="3116" spans="15:16" ht="12.75">
      <c r="O3116" s="328"/>
      <c r="P3116" s="328"/>
    </row>
    <row r="3117" spans="15:16" ht="12.75">
      <c r="O3117" s="328"/>
      <c r="P3117" s="328"/>
    </row>
    <row r="3118" spans="15:16" ht="12.75">
      <c r="O3118" s="328"/>
      <c r="P3118" s="328"/>
    </row>
    <row r="3119" spans="15:16" ht="12.75">
      <c r="O3119" s="328"/>
      <c r="P3119" s="328"/>
    </row>
    <row r="3120" spans="15:16" ht="12.75">
      <c r="O3120" s="328"/>
      <c r="P3120" s="328"/>
    </row>
    <row r="3121" spans="15:16" ht="12.75">
      <c r="O3121" s="328"/>
      <c r="P3121" s="328"/>
    </row>
    <row r="3122" spans="15:16" ht="12.75">
      <c r="O3122" s="328"/>
      <c r="P3122" s="328"/>
    </row>
    <row r="3123" spans="15:16" ht="12.75">
      <c r="O3123" s="328"/>
      <c r="P3123" s="328"/>
    </row>
    <row r="3124" spans="15:16" ht="12.75">
      <c r="O3124" s="328"/>
      <c r="P3124" s="328"/>
    </row>
    <row r="3125" spans="15:16" ht="12.75">
      <c r="O3125" s="328"/>
      <c r="P3125" s="328"/>
    </row>
    <row r="3126" spans="15:16" ht="12.75">
      <c r="O3126" s="328"/>
      <c r="P3126" s="328"/>
    </row>
    <row r="3127" spans="15:16" ht="12.75">
      <c r="O3127" s="328"/>
      <c r="P3127" s="328"/>
    </row>
    <row r="3128" spans="15:16" ht="12.75">
      <c r="O3128" s="328"/>
      <c r="P3128" s="328"/>
    </row>
    <row r="3129" spans="15:16" ht="12.75">
      <c r="O3129" s="328"/>
      <c r="P3129" s="328"/>
    </row>
    <row r="3130" spans="15:16" ht="12.75">
      <c r="O3130" s="328"/>
      <c r="P3130" s="328"/>
    </row>
    <row r="3131" spans="15:16" ht="12.75">
      <c r="O3131" s="328"/>
      <c r="P3131" s="328"/>
    </row>
    <row r="3132" spans="15:16" ht="12.75">
      <c r="O3132" s="328"/>
      <c r="P3132" s="328"/>
    </row>
    <row r="3133" spans="15:16" ht="12.75">
      <c r="O3133" s="328"/>
      <c r="P3133" s="328"/>
    </row>
    <row r="3134" spans="15:16" ht="12.75">
      <c r="O3134" s="328"/>
      <c r="P3134" s="328"/>
    </row>
    <row r="3135" spans="15:16" ht="12.75">
      <c r="O3135" s="328"/>
      <c r="P3135" s="328"/>
    </row>
    <row r="3136" spans="15:16" ht="12.75">
      <c r="O3136" s="328"/>
      <c r="P3136" s="328"/>
    </row>
    <row r="3137" spans="15:16" ht="12.75">
      <c r="O3137" s="328"/>
      <c r="P3137" s="328"/>
    </row>
    <row r="3138" spans="15:16" ht="12.75">
      <c r="O3138" s="328"/>
      <c r="P3138" s="328"/>
    </row>
    <row r="3139" spans="15:16" ht="12.75">
      <c r="O3139" s="328"/>
      <c r="P3139" s="328"/>
    </row>
    <row r="3140" spans="15:16" ht="12.75">
      <c r="O3140" s="328"/>
      <c r="P3140" s="328"/>
    </row>
    <row r="3141" spans="15:16" ht="12.75">
      <c r="O3141" s="328"/>
      <c r="P3141" s="328"/>
    </row>
    <row r="3142" spans="15:16" ht="12.75">
      <c r="O3142" s="328"/>
      <c r="P3142" s="328"/>
    </row>
    <row r="3143" spans="15:16" ht="12.75">
      <c r="O3143" s="328"/>
      <c r="P3143" s="328"/>
    </row>
    <row r="3144" spans="15:16" ht="12.75">
      <c r="O3144" s="328"/>
      <c r="P3144" s="328"/>
    </row>
    <row r="3145" spans="15:16" ht="12.75">
      <c r="O3145" s="328"/>
      <c r="P3145" s="328"/>
    </row>
    <row r="3146" spans="15:16" ht="12.75">
      <c r="O3146" s="328"/>
      <c r="P3146" s="328"/>
    </row>
    <row r="3147" spans="15:16" ht="12.75">
      <c r="O3147" s="328"/>
      <c r="P3147" s="328"/>
    </row>
    <row r="3148" spans="15:16" ht="12.75">
      <c r="O3148" s="328"/>
      <c r="P3148" s="328"/>
    </row>
    <row r="3149" spans="15:16" ht="12.75">
      <c r="O3149" s="328"/>
      <c r="P3149" s="328"/>
    </row>
    <row r="3150" spans="15:16" ht="12.75">
      <c r="O3150" s="328"/>
      <c r="P3150" s="328"/>
    </row>
    <row r="3151" spans="15:16" ht="12.75">
      <c r="O3151" s="328"/>
      <c r="P3151" s="328"/>
    </row>
    <row r="3152" spans="15:16" ht="12.75">
      <c r="O3152" s="328"/>
      <c r="P3152" s="328"/>
    </row>
    <row r="3153" spans="15:16" ht="12.75">
      <c r="O3153" s="328"/>
      <c r="P3153" s="328"/>
    </row>
    <row r="3154" spans="15:16" ht="12.75">
      <c r="O3154" s="328"/>
      <c r="P3154" s="328"/>
    </row>
    <row r="3155" spans="15:16" ht="12.75">
      <c r="O3155" s="328"/>
      <c r="P3155" s="328"/>
    </row>
    <row r="3156" spans="15:16" ht="12.75">
      <c r="O3156" s="328"/>
      <c r="P3156" s="328"/>
    </row>
    <row r="3157" spans="15:16" ht="12.75">
      <c r="O3157" s="328"/>
      <c r="P3157" s="328"/>
    </row>
    <row r="3158" spans="15:16" ht="12.75">
      <c r="O3158" s="328"/>
      <c r="P3158" s="328"/>
    </row>
    <row r="3159" spans="15:16" ht="12.75">
      <c r="O3159" s="328"/>
      <c r="P3159" s="328"/>
    </row>
    <row r="3160" spans="15:16" ht="12.75">
      <c r="O3160" s="328"/>
      <c r="P3160" s="328"/>
    </row>
    <row r="3161" spans="15:16" ht="12.75">
      <c r="O3161" s="328"/>
      <c r="P3161" s="328"/>
    </row>
    <row r="3162" spans="15:16" ht="12.75">
      <c r="O3162" s="328"/>
      <c r="P3162" s="328"/>
    </row>
    <row r="3163" spans="15:16" ht="12.75">
      <c r="O3163" s="328"/>
      <c r="P3163" s="328"/>
    </row>
    <row r="3164" spans="15:16" ht="12.75">
      <c r="O3164" s="328"/>
      <c r="P3164" s="328"/>
    </row>
    <row r="3165" spans="15:16" ht="12.75">
      <c r="O3165" s="328"/>
      <c r="P3165" s="328"/>
    </row>
    <row r="3166" spans="15:16" ht="12.75">
      <c r="O3166" s="328"/>
      <c r="P3166" s="328"/>
    </row>
    <row r="3167" spans="15:16" ht="12.75">
      <c r="O3167" s="328"/>
      <c r="P3167" s="328"/>
    </row>
    <row r="3168" spans="15:16" ht="12.75">
      <c r="O3168" s="328"/>
      <c r="P3168" s="328"/>
    </row>
    <row r="3169" spans="15:16" ht="12.75">
      <c r="O3169" s="328"/>
      <c r="P3169" s="328"/>
    </row>
    <row r="3170" spans="15:16" ht="12.75">
      <c r="O3170" s="328"/>
      <c r="P3170" s="328"/>
    </row>
    <row r="3171" spans="15:16" ht="12.75">
      <c r="O3171" s="328"/>
      <c r="P3171" s="328"/>
    </row>
    <row r="3172" spans="15:16" ht="12.75">
      <c r="O3172" s="328"/>
      <c r="P3172" s="328"/>
    </row>
    <row r="3173" spans="15:16" ht="12.75">
      <c r="O3173" s="328"/>
      <c r="P3173" s="328"/>
    </row>
    <row r="3174" spans="15:16" ht="12.75">
      <c r="O3174" s="328"/>
      <c r="P3174" s="328"/>
    </row>
    <row r="3175" spans="15:16" ht="12.75">
      <c r="O3175" s="328"/>
      <c r="P3175" s="328"/>
    </row>
    <row r="3176" spans="15:16" ht="12.75">
      <c r="O3176" s="328"/>
      <c r="P3176" s="328"/>
    </row>
    <row r="3177" spans="15:16" ht="12.75">
      <c r="O3177" s="328"/>
      <c r="P3177" s="328"/>
    </row>
    <row r="3178" spans="15:16" ht="12.75">
      <c r="O3178" s="328"/>
      <c r="P3178" s="328"/>
    </row>
    <row r="3179" spans="15:16" ht="12.75">
      <c r="O3179" s="328"/>
      <c r="P3179" s="328"/>
    </row>
    <row r="3180" spans="15:16" ht="12.75">
      <c r="O3180" s="328"/>
      <c r="P3180" s="328"/>
    </row>
    <row r="3181" spans="15:16" ht="12.75">
      <c r="O3181" s="328"/>
      <c r="P3181" s="328"/>
    </row>
    <row r="3182" spans="15:16" ht="12.75">
      <c r="O3182" s="328"/>
      <c r="P3182" s="328"/>
    </row>
    <row r="3183" spans="15:16" ht="12.75">
      <c r="O3183" s="328"/>
      <c r="P3183" s="328"/>
    </row>
    <row r="3184" spans="15:16" ht="12.75">
      <c r="O3184" s="328"/>
      <c r="P3184" s="328"/>
    </row>
    <row r="3185" spans="15:16" ht="12.75">
      <c r="O3185" s="328"/>
      <c r="P3185" s="328"/>
    </row>
    <row r="3186" spans="15:16" ht="12.75">
      <c r="O3186" s="328"/>
      <c r="P3186" s="328"/>
    </row>
    <row r="3187" spans="15:16" ht="12.75">
      <c r="O3187" s="328"/>
      <c r="P3187" s="328"/>
    </row>
    <row r="3188" spans="15:16" ht="12.75">
      <c r="O3188" s="328"/>
      <c r="P3188" s="328"/>
    </row>
    <row r="3189" spans="15:16" ht="12.75">
      <c r="O3189" s="328"/>
      <c r="P3189" s="328"/>
    </row>
    <row r="3190" spans="15:16" ht="12.75">
      <c r="O3190" s="328"/>
      <c r="P3190" s="328"/>
    </row>
    <row r="3191" spans="15:16" ht="12.75">
      <c r="O3191" s="328"/>
      <c r="P3191" s="328"/>
    </row>
    <row r="3192" spans="15:16" ht="12.75">
      <c r="O3192" s="328"/>
      <c r="P3192" s="328"/>
    </row>
    <row r="3193" spans="15:16" ht="12.75">
      <c r="O3193" s="328"/>
      <c r="P3193" s="328"/>
    </row>
    <row r="3194" spans="15:16" ht="12.75">
      <c r="O3194" s="328"/>
      <c r="P3194" s="328"/>
    </row>
    <row r="3195" spans="15:16" ht="12.75">
      <c r="O3195" s="328"/>
      <c r="P3195" s="328"/>
    </row>
    <row r="3196" spans="15:16" ht="12.75">
      <c r="O3196" s="328"/>
      <c r="P3196" s="328"/>
    </row>
    <row r="3197" spans="15:16" ht="12.75">
      <c r="O3197" s="328"/>
      <c r="P3197" s="328"/>
    </row>
    <row r="3198" spans="15:16" ht="12.75">
      <c r="O3198" s="328"/>
      <c r="P3198" s="328"/>
    </row>
    <row r="3199" spans="15:16" ht="12.75">
      <c r="O3199" s="328"/>
      <c r="P3199" s="328"/>
    </row>
    <row r="3200" spans="15:16" ht="12.75">
      <c r="O3200" s="328"/>
      <c r="P3200" s="328"/>
    </row>
    <row r="3201" spans="15:16" ht="12.75">
      <c r="O3201" s="328"/>
      <c r="P3201" s="328"/>
    </row>
    <row r="3202" spans="15:16" ht="12.75">
      <c r="O3202" s="328"/>
      <c r="P3202" s="328"/>
    </row>
    <row r="3203" spans="15:16" ht="12.75">
      <c r="O3203" s="328"/>
      <c r="P3203" s="328"/>
    </row>
    <row r="3204" spans="15:16" ht="12.75">
      <c r="O3204" s="328"/>
      <c r="P3204" s="328"/>
    </row>
    <row r="3205" spans="15:16" ht="12.75">
      <c r="O3205" s="328"/>
      <c r="P3205" s="328"/>
    </row>
    <row r="3206" spans="15:16" ht="12.75">
      <c r="O3206" s="328"/>
      <c r="P3206" s="328"/>
    </row>
    <row r="3207" spans="15:16" ht="12.75">
      <c r="O3207" s="328"/>
      <c r="P3207" s="328"/>
    </row>
    <row r="3208" spans="15:16" ht="12.75">
      <c r="O3208" s="328"/>
      <c r="P3208" s="328"/>
    </row>
    <row r="3209" spans="15:16" ht="12.75">
      <c r="O3209" s="328"/>
      <c r="P3209" s="328"/>
    </row>
    <row r="3210" spans="15:16" ht="12.75">
      <c r="O3210" s="328"/>
      <c r="P3210" s="328"/>
    </row>
    <row r="3211" spans="15:16" ht="12.75">
      <c r="O3211" s="328"/>
      <c r="P3211" s="328"/>
    </row>
    <row r="3212" spans="15:16" ht="12.75">
      <c r="O3212" s="328"/>
      <c r="P3212" s="328"/>
    </row>
    <row r="3213" spans="15:16" ht="12.75">
      <c r="O3213" s="328"/>
      <c r="P3213" s="328"/>
    </row>
    <row r="3214" spans="15:16" ht="12.75">
      <c r="O3214" s="328"/>
      <c r="P3214" s="328"/>
    </row>
    <row r="3215" spans="15:16" ht="12.75">
      <c r="O3215" s="328"/>
      <c r="P3215" s="328"/>
    </row>
    <row r="3216" spans="15:16" ht="12.75">
      <c r="O3216" s="328"/>
      <c r="P3216" s="328"/>
    </row>
    <row r="3217" spans="15:16" ht="12.75">
      <c r="O3217" s="328"/>
      <c r="P3217" s="328"/>
    </row>
    <row r="3218" spans="15:16" ht="12.75">
      <c r="O3218" s="328"/>
      <c r="P3218" s="328"/>
    </row>
    <row r="3219" spans="15:16" ht="12.75">
      <c r="O3219" s="328"/>
      <c r="P3219" s="328"/>
    </row>
    <row r="3220" spans="15:16" ht="12.75">
      <c r="O3220" s="328"/>
      <c r="P3220" s="328"/>
    </row>
    <row r="3221" spans="15:16" ht="12.75">
      <c r="O3221" s="328"/>
      <c r="P3221" s="328"/>
    </row>
    <row r="3222" spans="15:16" ht="12.75">
      <c r="O3222" s="328"/>
      <c r="P3222" s="328"/>
    </row>
    <row r="3223" spans="15:16" ht="12.75">
      <c r="O3223" s="328"/>
      <c r="P3223" s="328"/>
    </row>
    <row r="3224" spans="15:16" ht="12.75">
      <c r="O3224" s="328"/>
      <c r="P3224" s="328"/>
    </row>
    <row r="3225" spans="15:16" ht="12.75">
      <c r="O3225" s="328"/>
      <c r="P3225" s="328"/>
    </row>
    <row r="3226" spans="15:16" ht="12.75">
      <c r="O3226" s="328"/>
      <c r="P3226" s="328"/>
    </row>
    <row r="3227" spans="15:16" ht="12.75">
      <c r="O3227" s="328"/>
      <c r="P3227" s="328"/>
    </row>
    <row r="3228" spans="15:16" ht="12.75">
      <c r="O3228" s="328"/>
      <c r="P3228" s="328"/>
    </row>
    <row r="3229" spans="15:16" ht="12.75">
      <c r="O3229" s="328"/>
      <c r="P3229" s="328"/>
    </row>
    <row r="3230" spans="15:16" ht="12.75">
      <c r="O3230" s="328"/>
      <c r="P3230" s="328"/>
    </row>
    <row r="3231" spans="15:16" ht="12.75">
      <c r="O3231" s="328"/>
      <c r="P3231" s="328"/>
    </row>
    <row r="3232" spans="15:16" ht="12.75">
      <c r="O3232" s="328"/>
      <c r="P3232" s="328"/>
    </row>
    <row r="3233" spans="15:16" ht="12.75">
      <c r="O3233" s="328"/>
      <c r="P3233" s="328"/>
    </row>
    <row r="3234" spans="15:16" ht="12.75">
      <c r="O3234" s="328"/>
      <c r="P3234" s="328"/>
    </row>
    <row r="3235" spans="15:16" ht="12.75">
      <c r="O3235" s="328"/>
      <c r="P3235" s="328"/>
    </row>
    <row r="3236" spans="15:16" ht="12.75">
      <c r="O3236" s="328"/>
      <c r="P3236" s="328"/>
    </row>
    <row r="3237" spans="15:16" ht="12.75">
      <c r="O3237" s="328"/>
      <c r="P3237" s="328"/>
    </row>
    <row r="3238" spans="15:16" ht="12.75">
      <c r="O3238" s="328"/>
      <c r="P3238" s="328"/>
    </row>
    <row r="3239" spans="15:16" ht="12.75">
      <c r="O3239" s="328"/>
      <c r="P3239" s="328"/>
    </row>
    <row r="3240" spans="15:16" ht="12.75">
      <c r="O3240" s="328"/>
      <c r="P3240" s="328"/>
    </row>
    <row r="3241" spans="15:16" ht="12.75">
      <c r="O3241" s="328"/>
      <c r="P3241" s="328"/>
    </row>
    <row r="3242" spans="15:16" ht="12.75">
      <c r="O3242" s="328"/>
      <c r="P3242" s="328"/>
    </row>
    <row r="3243" spans="15:16" ht="12.75">
      <c r="O3243" s="328"/>
      <c r="P3243" s="328"/>
    </row>
    <row r="3244" spans="15:16" ht="12.75">
      <c r="O3244" s="328"/>
      <c r="P3244" s="328"/>
    </row>
    <row r="3245" spans="15:16" ht="12.75">
      <c r="O3245" s="328"/>
      <c r="P3245" s="328"/>
    </row>
    <row r="3246" spans="15:16" ht="12.75">
      <c r="O3246" s="328"/>
      <c r="P3246" s="328"/>
    </row>
    <row r="3247" spans="15:16" ht="12.75">
      <c r="O3247" s="328"/>
      <c r="P3247" s="328"/>
    </row>
    <row r="3248" spans="15:16" ht="12.75">
      <c r="O3248" s="328"/>
      <c r="P3248" s="328"/>
    </row>
    <row r="3249" spans="15:16" ht="12.75">
      <c r="O3249" s="328"/>
      <c r="P3249" s="328"/>
    </row>
    <row r="3250" spans="15:16" ht="12.75">
      <c r="O3250" s="328"/>
      <c r="P3250" s="328"/>
    </row>
    <row r="3251" spans="15:16" ht="12.75">
      <c r="O3251" s="328"/>
      <c r="P3251" s="328"/>
    </row>
    <row r="3252" spans="15:16" ht="12.75">
      <c r="O3252" s="328"/>
      <c r="P3252" s="328"/>
    </row>
    <row r="3253" spans="15:16" ht="12.75">
      <c r="O3253" s="328"/>
      <c r="P3253" s="328"/>
    </row>
    <row r="3254" spans="15:16" ht="12.75">
      <c r="O3254" s="328"/>
      <c r="P3254" s="328"/>
    </row>
    <row r="3255" spans="15:16" ht="12.75">
      <c r="O3255" s="328"/>
      <c r="P3255" s="328"/>
    </row>
    <row r="3256" spans="15:16" ht="12.75">
      <c r="O3256" s="328"/>
      <c r="P3256" s="328"/>
    </row>
    <row r="3257" spans="15:16" ht="12.75">
      <c r="O3257" s="328"/>
      <c r="P3257" s="328"/>
    </row>
    <row r="3258" spans="15:16" ht="12.75">
      <c r="O3258" s="328"/>
      <c r="P3258" s="328"/>
    </row>
    <row r="3259" spans="15:16" ht="12.75">
      <c r="O3259" s="328"/>
      <c r="P3259" s="328"/>
    </row>
    <row r="3260" spans="15:16" ht="12.75">
      <c r="O3260" s="328"/>
      <c r="P3260" s="328"/>
    </row>
    <row r="3261" spans="15:16" ht="12.75">
      <c r="O3261" s="328"/>
      <c r="P3261" s="328"/>
    </row>
    <row r="3262" spans="15:16" ht="12.75">
      <c r="O3262" s="328"/>
      <c r="P3262" s="328"/>
    </row>
    <row r="3263" spans="15:16" ht="12.75">
      <c r="O3263" s="328"/>
      <c r="P3263" s="328"/>
    </row>
    <row r="3264" spans="15:16" ht="12.75">
      <c r="O3264" s="328"/>
      <c r="P3264" s="328"/>
    </row>
    <row r="3265" spans="15:16" ht="12.75">
      <c r="O3265" s="328"/>
      <c r="P3265" s="328"/>
    </row>
    <row r="3266" spans="15:16" ht="12.75">
      <c r="O3266" s="328"/>
      <c r="P3266" s="328"/>
    </row>
    <row r="3267" spans="15:16" ht="12.75">
      <c r="O3267" s="328"/>
      <c r="P3267" s="328"/>
    </row>
    <row r="3268" spans="15:16" ht="12.75">
      <c r="O3268" s="328"/>
      <c r="P3268" s="328"/>
    </row>
    <row r="3269" spans="15:16" ht="12.75">
      <c r="O3269" s="328"/>
      <c r="P3269" s="328"/>
    </row>
    <row r="3270" spans="15:16" ht="12.75">
      <c r="O3270" s="328"/>
      <c r="P3270" s="328"/>
    </row>
    <row r="3271" spans="15:16" ht="12.75">
      <c r="O3271" s="328"/>
      <c r="P3271" s="328"/>
    </row>
    <row r="3272" spans="15:16" ht="12.75">
      <c r="O3272" s="328"/>
      <c r="P3272" s="328"/>
    </row>
    <row r="3273" spans="15:16" ht="12.75">
      <c r="O3273" s="328"/>
      <c r="P3273" s="328"/>
    </row>
    <row r="3274" spans="15:16" ht="12.75">
      <c r="O3274" s="328"/>
      <c r="P3274" s="328"/>
    </row>
    <row r="3275" spans="15:16" ht="12.75">
      <c r="O3275" s="328"/>
      <c r="P3275" s="328"/>
    </row>
    <row r="3276" spans="15:16" ht="12.75">
      <c r="O3276" s="328"/>
      <c r="P3276" s="328"/>
    </row>
    <row r="3277" spans="15:16" ht="12.75">
      <c r="O3277" s="328"/>
      <c r="P3277" s="328"/>
    </row>
    <row r="3278" spans="15:16" ht="12.75">
      <c r="O3278" s="328"/>
      <c r="P3278" s="328"/>
    </row>
    <row r="3279" spans="15:16" ht="12.75">
      <c r="O3279" s="328"/>
      <c r="P3279" s="328"/>
    </row>
    <row r="3280" spans="15:16" ht="12.75">
      <c r="O3280" s="328"/>
      <c r="P3280" s="328"/>
    </row>
    <row r="3281" spans="15:16" ht="12.75">
      <c r="O3281" s="328"/>
      <c r="P3281" s="328"/>
    </row>
    <row r="3282" spans="15:16" ht="12.75">
      <c r="O3282" s="328"/>
      <c r="P3282" s="328"/>
    </row>
    <row r="3283" spans="15:16" ht="12.75">
      <c r="O3283" s="328"/>
      <c r="P3283" s="328"/>
    </row>
    <row r="3284" spans="15:16" ht="12.75">
      <c r="O3284" s="328"/>
      <c r="P3284" s="328"/>
    </row>
    <row r="3285" spans="15:16" ht="12.75">
      <c r="O3285" s="328"/>
      <c r="P3285" s="328"/>
    </row>
    <row r="3286" spans="15:16" ht="12.75">
      <c r="O3286" s="328"/>
      <c r="P3286" s="328"/>
    </row>
    <row r="3287" spans="15:16" ht="12.75">
      <c r="O3287" s="328"/>
      <c r="P3287" s="328"/>
    </row>
    <row r="3288" spans="15:16" ht="12.75">
      <c r="O3288" s="328"/>
      <c r="P3288" s="328"/>
    </row>
    <row r="3289" spans="15:16" ht="12.75">
      <c r="O3289" s="328"/>
      <c r="P3289" s="328"/>
    </row>
    <row r="3290" spans="15:16" ht="12.75">
      <c r="O3290" s="328"/>
      <c r="P3290" s="328"/>
    </row>
    <row r="3291" spans="15:16" ht="12.75">
      <c r="O3291" s="328"/>
      <c r="P3291" s="328"/>
    </row>
    <row r="3292" spans="15:16" ht="12.75">
      <c r="O3292" s="328"/>
      <c r="P3292" s="328"/>
    </row>
    <row r="3293" spans="15:16" ht="12.75">
      <c r="O3293" s="328"/>
      <c r="P3293" s="328"/>
    </row>
    <row r="3294" spans="15:16" ht="12.75">
      <c r="O3294" s="328"/>
      <c r="P3294" s="328"/>
    </row>
    <row r="3295" spans="15:16" ht="12.75">
      <c r="O3295" s="328"/>
      <c r="P3295" s="328"/>
    </row>
    <row r="3296" spans="15:16" ht="12.75">
      <c r="O3296" s="328"/>
      <c r="P3296" s="328"/>
    </row>
    <row r="3297" spans="15:16" ht="12.75">
      <c r="O3297" s="328"/>
      <c r="P3297" s="328"/>
    </row>
    <row r="3298" spans="15:16" ht="12.75">
      <c r="O3298" s="328"/>
      <c r="P3298" s="328"/>
    </row>
    <row r="3299" spans="15:16" ht="12.75">
      <c r="O3299" s="328"/>
      <c r="P3299" s="328"/>
    </row>
    <row r="3300" spans="15:16" ht="12.75">
      <c r="O3300" s="328"/>
      <c r="P3300" s="328"/>
    </row>
    <row r="3301" spans="15:16" ht="12.75">
      <c r="O3301" s="328"/>
      <c r="P3301" s="328"/>
    </row>
    <row r="3302" spans="15:16" ht="12.75">
      <c r="O3302" s="328"/>
      <c r="P3302" s="328"/>
    </row>
    <row r="3303" spans="15:16" ht="12.75">
      <c r="O3303" s="328"/>
      <c r="P3303" s="328"/>
    </row>
    <row r="3304" spans="15:16" ht="12.75">
      <c r="O3304" s="328"/>
      <c r="P3304" s="328"/>
    </row>
    <row r="3305" spans="15:16" ht="12.75">
      <c r="O3305" s="328"/>
      <c r="P3305" s="328"/>
    </row>
    <row r="3306" spans="15:16" ht="12.75">
      <c r="O3306" s="328"/>
      <c r="P3306" s="328"/>
    </row>
    <row r="3307" spans="15:16" ht="12.75">
      <c r="O3307" s="328"/>
      <c r="P3307" s="328"/>
    </row>
    <row r="3308" spans="15:16" ht="12.75">
      <c r="O3308" s="328"/>
      <c r="P3308" s="328"/>
    </row>
    <row r="3309" spans="15:16" ht="12.75">
      <c r="O3309" s="328"/>
      <c r="P3309" s="328"/>
    </row>
    <row r="3310" spans="15:16" ht="12.75">
      <c r="O3310" s="328"/>
      <c r="P3310" s="328"/>
    </row>
    <row r="3311" spans="15:16" ht="12.75">
      <c r="O3311" s="328"/>
      <c r="P3311" s="328"/>
    </row>
    <row r="3312" spans="15:16" ht="12.75">
      <c r="O3312" s="328"/>
      <c r="P3312" s="328"/>
    </row>
    <row r="3313" spans="15:16" ht="12.75">
      <c r="O3313" s="328"/>
      <c r="P3313" s="328"/>
    </row>
    <row r="3314" spans="15:16" ht="12.75">
      <c r="O3314" s="328"/>
      <c r="P3314" s="328"/>
    </row>
    <row r="3315" spans="15:16" ht="12.75">
      <c r="O3315" s="328"/>
      <c r="P3315" s="328"/>
    </row>
    <row r="3316" spans="15:16" ht="12.75">
      <c r="O3316" s="328"/>
      <c r="P3316" s="328"/>
    </row>
    <row r="3317" spans="15:16" ht="12.75">
      <c r="O3317" s="328"/>
      <c r="P3317" s="328"/>
    </row>
    <row r="3318" spans="15:16" ht="12.75">
      <c r="O3318" s="328"/>
      <c r="P3318" s="328"/>
    </row>
    <row r="3319" spans="15:16" ht="12.75">
      <c r="O3319" s="328"/>
      <c r="P3319" s="328"/>
    </row>
    <row r="3320" spans="15:16" ht="12.75">
      <c r="O3320" s="328"/>
      <c r="P3320" s="328"/>
    </row>
    <row r="3321" spans="15:16" ht="12.75">
      <c r="O3321" s="328"/>
      <c r="P3321" s="328"/>
    </row>
    <row r="3322" spans="15:16" ht="12.75">
      <c r="O3322" s="328"/>
      <c r="P3322" s="328"/>
    </row>
    <row r="3323" spans="15:16" ht="12.75">
      <c r="O3323" s="328"/>
      <c r="P3323" s="328"/>
    </row>
    <row r="3324" spans="15:16" ht="12.75">
      <c r="O3324" s="328"/>
      <c r="P3324" s="328"/>
    </row>
    <row r="3325" spans="15:16" ht="12.75">
      <c r="O3325" s="328"/>
      <c r="P3325" s="328"/>
    </row>
    <row r="3326" spans="15:16" ht="12.75">
      <c r="O3326" s="328"/>
      <c r="P3326" s="328"/>
    </row>
    <row r="3327" spans="15:16" ht="12.75">
      <c r="O3327" s="328"/>
      <c r="P3327" s="328"/>
    </row>
    <row r="3328" spans="15:16" ht="12.75">
      <c r="O3328" s="328"/>
      <c r="P3328" s="328"/>
    </row>
    <row r="3329" spans="15:16" ht="12.75">
      <c r="O3329" s="328"/>
      <c r="P3329" s="328"/>
    </row>
    <row r="3330" spans="15:16" ht="12.75">
      <c r="O3330" s="328"/>
      <c r="P3330" s="328"/>
    </row>
    <row r="3331" spans="15:16" ht="12.75">
      <c r="O3331" s="328"/>
      <c r="P3331" s="328"/>
    </row>
    <row r="3332" spans="15:16" ht="12.75">
      <c r="O3332" s="328"/>
      <c r="P3332" s="328"/>
    </row>
    <row r="3333" spans="15:16" ht="12.75">
      <c r="O3333" s="328"/>
      <c r="P3333" s="328"/>
    </row>
    <row r="3334" spans="15:16" ht="12.75">
      <c r="O3334" s="328"/>
      <c r="P3334" s="328"/>
    </row>
    <row r="3335" spans="15:16" ht="12.75">
      <c r="O3335" s="328"/>
      <c r="P3335" s="328"/>
    </row>
    <row r="3336" spans="15:16" ht="12.75">
      <c r="O3336" s="328"/>
      <c r="P3336" s="328"/>
    </row>
    <row r="3337" spans="15:16" ht="12.75">
      <c r="O3337" s="328"/>
      <c r="P3337" s="328"/>
    </row>
    <row r="3338" spans="15:16" ht="12.75">
      <c r="O3338" s="328"/>
      <c r="P3338" s="328"/>
    </row>
    <row r="3339" spans="15:16" ht="12.75">
      <c r="O3339" s="328"/>
      <c r="P3339" s="328"/>
    </row>
    <row r="3340" spans="15:16" ht="12.75">
      <c r="O3340" s="328"/>
      <c r="P3340" s="328"/>
    </row>
    <row r="3341" spans="15:16" ht="12.75">
      <c r="O3341" s="328"/>
      <c r="P3341" s="328"/>
    </row>
    <row r="3342" spans="15:16" ht="12.75">
      <c r="O3342" s="328"/>
      <c r="P3342" s="328"/>
    </row>
    <row r="3343" spans="15:16" ht="12.75">
      <c r="O3343" s="328"/>
      <c r="P3343" s="328"/>
    </row>
    <row r="3344" spans="15:16" ht="12.75">
      <c r="O3344" s="328"/>
      <c r="P3344" s="328"/>
    </row>
    <row r="3345" spans="15:16" ht="12.75">
      <c r="O3345" s="328"/>
      <c r="P3345" s="328"/>
    </row>
    <row r="3346" spans="15:16" ht="12.75">
      <c r="O3346" s="328"/>
      <c r="P3346" s="328"/>
    </row>
    <row r="3347" spans="15:16" ht="12.75">
      <c r="O3347" s="328"/>
      <c r="P3347" s="328"/>
    </row>
    <row r="3348" spans="15:16" ht="12.75">
      <c r="O3348" s="328"/>
      <c r="P3348" s="328"/>
    </row>
    <row r="3349" spans="15:16" ht="12.75">
      <c r="O3349" s="328"/>
      <c r="P3349" s="328"/>
    </row>
    <row r="3350" spans="15:16" ht="12.75">
      <c r="O3350" s="328"/>
      <c r="P3350" s="328"/>
    </row>
    <row r="3351" spans="15:16" ht="12.75">
      <c r="O3351" s="328"/>
      <c r="P3351" s="328"/>
    </row>
    <row r="3352" spans="15:16" ht="12.75">
      <c r="O3352" s="328"/>
      <c r="P3352" s="328"/>
    </row>
    <row r="3353" spans="15:16" ht="12.75">
      <c r="O3353" s="328"/>
      <c r="P3353" s="328"/>
    </row>
    <row r="3354" spans="15:16" ht="12.75">
      <c r="O3354" s="328"/>
      <c r="P3354" s="328"/>
    </row>
    <row r="3355" spans="15:16" ht="12.75">
      <c r="O3355" s="328"/>
      <c r="P3355" s="328"/>
    </row>
    <row r="3356" spans="15:16" ht="12.75">
      <c r="O3356" s="328"/>
      <c r="P3356" s="328"/>
    </row>
    <row r="3357" spans="15:16" ht="12.75">
      <c r="O3357" s="328"/>
      <c r="P3357" s="328"/>
    </row>
    <row r="3358" spans="15:16" ht="12.75">
      <c r="O3358" s="328"/>
      <c r="P3358" s="328"/>
    </row>
    <row r="3359" spans="15:16" ht="12.75">
      <c r="O3359" s="328"/>
      <c r="P3359" s="328"/>
    </row>
    <row r="3360" spans="15:16" ht="12.75">
      <c r="O3360" s="328"/>
      <c r="P3360" s="328"/>
    </row>
    <row r="3361" spans="15:16" ht="12.75">
      <c r="O3361" s="328"/>
      <c r="P3361" s="328"/>
    </row>
    <row r="3362" spans="15:16" ht="12.75">
      <c r="O3362" s="328"/>
      <c r="P3362" s="328"/>
    </row>
    <row r="3363" spans="15:16" ht="12.75">
      <c r="O3363" s="328"/>
      <c r="P3363" s="328"/>
    </row>
    <row r="3364" spans="15:16" ht="12.75">
      <c r="O3364" s="328"/>
      <c r="P3364" s="328"/>
    </row>
    <row r="3365" spans="15:16" ht="12.75">
      <c r="O3365" s="328"/>
      <c r="P3365" s="328"/>
    </row>
    <row r="3366" spans="15:16" ht="12.75">
      <c r="O3366" s="328"/>
      <c r="P3366" s="328"/>
    </row>
    <row r="3367" spans="15:16" ht="12.75">
      <c r="O3367" s="328"/>
      <c r="P3367" s="328"/>
    </row>
    <row r="3368" spans="15:16" ht="12.75">
      <c r="O3368" s="328"/>
      <c r="P3368" s="328"/>
    </row>
    <row r="3369" spans="15:16" ht="12.75">
      <c r="O3369" s="328"/>
      <c r="P3369" s="328"/>
    </row>
    <row r="3370" spans="15:16" ht="12.75">
      <c r="O3370" s="328"/>
      <c r="P3370" s="328"/>
    </row>
    <row r="3371" spans="15:16" ht="12.75">
      <c r="O3371" s="328"/>
      <c r="P3371" s="328"/>
    </row>
    <row r="3372" spans="15:16" ht="12.75">
      <c r="O3372" s="328"/>
      <c r="P3372" s="328"/>
    </row>
    <row r="3373" spans="15:16" ht="12.75">
      <c r="O3373" s="328"/>
      <c r="P3373" s="328"/>
    </row>
    <row r="3374" spans="15:16" ht="12.75">
      <c r="O3374" s="328"/>
      <c r="P3374" s="328"/>
    </row>
    <row r="3375" spans="15:16" ht="12.75">
      <c r="O3375" s="328"/>
      <c r="P3375" s="328"/>
    </row>
    <row r="3376" spans="15:16" ht="12.75">
      <c r="O3376" s="328"/>
      <c r="P3376" s="328"/>
    </row>
    <row r="3377" spans="15:16" ht="12.75">
      <c r="O3377" s="328"/>
      <c r="P3377" s="328"/>
    </row>
    <row r="3378" spans="15:16" ht="12.75">
      <c r="O3378" s="328"/>
      <c r="P3378" s="328"/>
    </row>
    <row r="3379" spans="15:16" ht="12.75">
      <c r="O3379" s="328"/>
      <c r="P3379" s="328"/>
    </row>
    <row r="3380" spans="15:16" ht="12.75">
      <c r="O3380" s="328"/>
      <c r="P3380" s="328"/>
    </row>
    <row r="3381" spans="15:16" ht="12.75">
      <c r="O3381" s="328"/>
      <c r="P3381" s="328"/>
    </row>
    <row r="3382" spans="15:16" ht="12.75">
      <c r="O3382" s="328"/>
      <c r="P3382" s="328"/>
    </row>
    <row r="3383" spans="15:16" ht="12.75">
      <c r="O3383" s="328"/>
      <c r="P3383" s="328"/>
    </row>
    <row r="3384" spans="15:16" ht="12.75">
      <c r="O3384" s="328"/>
      <c r="P3384" s="328"/>
    </row>
    <row r="3385" spans="15:16" ht="12.75">
      <c r="O3385" s="328"/>
      <c r="P3385" s="328"/>
    </row>
    <row r="3386" spans="15:16" ht="12.75">
      <c r="O3386" s="328"/>
      <c r="P3386" s="328"/>
    </row>
    <row r="3387" spans="15:16" ht="12.75">
      <c r="O3387" s="328"/>
      <c r="P3387" s="328"/>
    </row>
    <row r="3388" spans="15:16" ht="12.75">
      <c r="O3388" s="328"/>
      <c r="P3388" s="328"/>
    </row>
    <row r="3389" spans="15:16" ht="12.75">
      <c r="O3389" s="328"/>
      <c r="P3389" s="328"/>
    </row>
    <row r="3390" spans="15:16" ht="12.75">
      <c r="O3390" s="328"/>
      <c r="P3390" s="328"/>
    </row>
    <row r="3391" spans="15:16" ht="12.75">
      <c r="O3391" s="328"/>
      <c r="P3391" s="328"/>
    </row>
    <row r="3392" spans="15:16" ht="12.75">
      <c r="O3392" s="328"/>
      <c r="P3392" s="328"/>
    </row>
    <row r="3393" spans="15:16" ht="12.75">
      <c r="O3393" s="328"/>
      <c r="P3393" s="328"/>
    </row>
    <row r="3394" spans="15:16" ht="12.75">
      <c r="O3394" s="328"/>
      <c r="P3394" s="328"/>
    </row>
    <row r="3395" spans="15:16" ht="12.75">
      <c r="O3395" s="328"/>
      <c r="P3395" s="328"/>
    </row>
    <row r="3396" spans="15:16" ht="12.75">
      <c r="O3396" s="328"/>
      <c r="P3396" s="328"/>
    </row>
    <row r="3397" spans="15:16" ht="12.75">
      <c r="O3397" s="328"/>
      <c r="P3397" s="328"/>
    </row>
    <row r="3398" spans="15:16" ht="12.75">
      <c r="O3398" s="328"/>
      <c r="P3398" s="328"/>
    </row>
    <row r="3399" spans="15:16" ht="12.75">
      <c r="O3399" s="328"/>
      <c r="P3399" s="328"/>
    </row>
    <row r="3400" spans="15:16" ht="12.75">
      <c r="O3400" s="328"/>
      <c r="P3400" s="328"/>
    </row>
    <row r="3401" spans="15:16" ht="12.75">
      <c r="O3401" s="328"/>
      <c r="P3401" s="328"/>
    </row>
    <row r="3402" spans="15:16" ht="12.75">
      <c r="O3402" s="328"/>
      <c r="P3402" s="328"/>
    </row>
    <row r="3403" spans="15:16" ht="12.75">
      <c r="O3403" s="328"/>
      <c r="P3403" s="328"/>
    </row>
    <row r="3404" spans="15:16" ht="12.75">
      <c r="O3404" s="328"/>
      <c r="P3404" s="328"/>
    </row>
    <row r="3405" spans="15:16" ht="12.75">
      <c r="O3405" s="328"/>
      <c r="P3405" s="328"/>
    </row>
    <row r="3406" spans="15:16" ht="12.75">
      <c r="O3406" s="328"/>
      <c r="P3406" s="328"/>
    </row>
    <row r="3407" spans="15:16" ht="12.75">
      <c r="O3407" s="328"/>
      <c r="P3407" s="328"/>
    </row>
    <row r="3408" spans="15:16" ht="12.75">
      <c r="O3408" s="328"/>
      <c r="P3408" s="328"/>
    </row>
    <row r="3409" spans="15:16" ht="12.75">
      <c r="O3409" s="328"/>
      <c r="P3409" s="328"/>
    </row>
    <row r="3410" spans="15:16" ht="12.75">
      <c r="O3410" s="328"/>
      <c r="P3410" s="328"/>
    </row>
    <row r="3411" spans="15:16" ht="12.75">
      <c r="O3411" s="328"/>
      <c r="P3411" s="328"/>
    </row>
    <row r="3412" spans="15:16" ht="12.75">
      <c r="O3412" s="328"/>
      <c r="P3412" s="328"/>
    </row>
    <row r="3413" spans="15:16" ht="12.75">
      <c r="O3413" s="328"/>
      <c r="P3413" s="328"/>
    </row>
    <row r="3414" spans="15:16" ht="12.75">
      <c r="O3414" s="328"/>
      <c r="P3414" s="328"/>
    </row>
    <row r="3415" spans="15:16" ht="12.75">
      <c r="O3415" s="328"/>
      <c r="P3415" s="328"/>
    </row>
    <row r="3416" spans="15:16" ht="12.75">
      <c r="O3416" s="328"/>
      <c r="P3416" s="328"/>
    </row>
    <row r="3417" spans="15:16" ht="12.75">
      <c r="O3417" s="328"/>
      <c r="P3417" s="328"/>
    </row>
    <row r="3418" spans="15:16" ht="12.75">
      <c r="O3418" s="328"/>
      <c r="P3418" s="328"/>
    </row>
    <row r="3419" spans="15:16" ht="12.75">
      <c r="O3419" s="328"/>
      <c r="P3419" s="328"/>
    </row>
    <row r="3420" spans="15:16" ht="12.75">
      <c r="O3420" s="328"/>
      <c r="P3420" s="328"/>
    </row>
    <row r="3421" spans="15:16" ht="12.75">
      <c r="O3421" s="328"/>
      <c r="P3421" s="328"/>
    </row>
    <row r="3422" spans="15:16" ht="12.75">
      <c r="O3422" s="328"/>
      <c r="P3422" s="328"/>
    </row>
    <row r="3423" spans="15:16" ht="12.75">
      <c r="O3423" s="328"/>
      <c r="P3423" s="328"/>
    </row>
    <row r="3424" spans="15:16" ht="12.75">
      <c r="O3424" s="328"/>
      <c r="P3424" s="328"/>
    </row>
    <row r="3425" spans="15:16" ht="12.75">
      <c r="O3425" s="328"/>
      <c r="P3425" s="328"/>
    </row>
    <row r="3426" spans="15:16" ht="12.75">
      <c r="O3426" s="328"/>
      <c r="P3426" s="328"/>
    </row>
    <row r="3427" spans="15:16" ht="12.75">
      <c r="O3427" s="328"/>
      <c r="P3427" s="328"/>
    </row>
    <row r="3428" spans="15:16" ht="12.75">
      <c r="O3428" s="328"/>
      <c r="P3428" s="328"/>
    </row>
    <row r="3429" spans="15:16" ht="12.75">
      <c r="O3429" s="328"/>
      <c r="P3429" s="328"/>
    </row>
    <row r="3430" spans="15:16" ht="12.75">
      <c r="O3430" s="328"/>
      <c r="P3430" s="328"/>
    </row>
    <row r="3431" spans="15:16" ht="12.75">
      <c r="O3431" s="328"/>
      <c r="P3431" s="328"/>
    </row>
    <row r="3432" spans="15:16" ht="12.75">
      <c r="O3432" s="328"/>
      <c r="P3432" s="328"/>
    </row>
    <row r="3433" spans="15:16" ht="12.75">
      <c r="O3433" s="328"/>
      <c r="P3433" s="328"/>
    </row>
    <row r="3434" spans="15:16" ht="12.75">
      <c r="O3434" s="328"/>
      <c r="P3434" s="328"/>
    </row>
    <row r="3435" spans="15:16" ht="12.75">
      <c r="O3435" s="328"/>
      <c r="P3435" s="328"/>
    </row>
    <row r="3436" spans="15:16" ht="12.75">
      <c r="O3436" s="328"/>
      <c r="P3436" s="328"/>
    </row>
    <row r="3437" spans="15:16" ht="12.75">
      <c r="O3437" s="328"/>
      <c r="P3437" s="328"/>
    </row>
    <row r="3438" spans="15:16" ht="12.75">
      <c r="O3438" s="328"/>
      <c r="P3438" s="328"/>
    </row>
    <row r="3439" spans="15:16" ht="12.75">
      <c r="O3439" s="328"/>
      <c r="P3439" s="328"/>
    </row>
    <row r="3440" spans="15:16" ht="12.75">
      <c r="O3440" s="328"/>
      <c r="P3440" s="328"/>
    </row>
    <row r="3441" spans="15:16" ht="12.75">
      <c r="O3441" s="328"/>
      <c r="P3441" s="328"/>
    </row>
    <row r="3442" spans="15:16" ht="12.75">
      <c r="O3442" s="328"/>
      <c r="P3442" s="328"/>
    </row>
    <row r="3443" spans="15:16" ht="12.75">
      <c r="O3443" s="328"/>
      <c r="P3443" s="328"/>
    </row>
    <row r="3444" spans="15:16" ht="12.75">
      <c r="O3444" s="328"/>
      <c r="P3444" s="328"/>
    </row>
    <row r="3445" spans="15:16" ht="12.75">
      <c r="O3445" s="328"/>
      <c r="P3445" s="328"/>
    </row>
    <row r="3446" spans="15:16" ht="12.75">
      <c r="O3446" s="328"/>
      <c r="P3446" s="328"/>
    </row>
    <row r="3447" spans="15:16" ht="12.75">
      <c r="O3447" s="328"/>
      <c r="P3447" s="328"/>
    </row>
    <row r="3448" spans="15:16" ht="12.75">
      <c r="O3448" s="328"/>
      <c r="P3448" s="328"/>
    </row>
    <row r="3449" spans="15:16" ht="12.75">
      <c r="O3449" s="328"/>
      <c r="P3449" s="328"/>
    </row>
    <row r="3450" spans="15:16" ht="12.75">
      <c r="O3450" s="328"/>
      <c r="P3450" s="328"/>
    </row>
    <row r="3451" spans="15:16" ht="12.75">
      <c r="O3451" s="328"/>
      <c r="P3451" s="328"/>
    </row>
    <row r="3452" spans="15:16" ht="12.75">
      <c r="O3452" s="328"/>
      <c r="P3452" s="328"/>
    </row>
    <row r="3453" spans="15:16" ht="12.75">
      <c r="O3453" s="328"/>
      <c r="P3453" s="328"/>
    </row>
    <row r="3454" spans="15:16" ht="12.75">
      <c r="O3454" s="328"/>
      <c r="P3454" s="328"/>
    </row>
    <row r="3455" spans="15:16" ht="12.75">
      <c r="O3455" s="328"/>
      <c r="P3455" s="328"/>
    </row>
    <row r="3456" spans="15:16" ht="12.75">
      <c r="O3456" s="328"/>
      <c r="P3456" s="328"/>
    </row>
    <row r="3457" spans="15:16" ht="12.75">
      <c r="O3457" s="328"/>
      <c r="P3457" s="328"/>
    </row>
    <row r="3458" spans="15:16" ht="12.75">
      <c r="O3458" s="328"/>
      <c r="P3458" s="328"/>
    </row>
    <row r="3459" spans="15:16" ht="12.75">
      <c r="O3459" s="328"/>
      <c r="P3459" s="328"/>
    </row>
    <row r="3460" spans="15:16" ht="12.75">
      <c r="O3460" s="328"/>
      <c r="P3460" s="328"/>
    </row>
    <row r="3461" spans="15:16" ht="12.75">
      <c r="O3461" s="328"/>
      <c r="P3461" s="328"/>
    </row>
    <row r="3462" spans="15:16" ht="12.75">
      <c r="O3462" s="328"/>
      <c r="P3462" s="328"/>
    </row>
    <row r="3463" spans="15:16" ht="12.75">
      <c r="O3463" s="328"/>
      <c r="P3463" s="328"/>
    </row>
    <row r="3464" spans="15:16" ht="12.75">
      <c r="O3464" s="328"/>
      <c r="P3464" s="328"/>
    </row>
    <row r="3465" spans="15:16" ht="12.75">
      <c r="O3465" s="328"/>
      <c r="P3465" s="328"/>
    </row>
    <row r="3466" spans="15:16" ht="12.75">
      <c r="O3466" s="328"/>
      <c r="P3466" s="328"/>
    </row>
    <row r="3467" spans="15:16" ht="12.75">
      <c r="O3467" s="328"/>
      <c r="P3467" s="328"/>
    </row>
    <row r="3468" spans="15:16" ht="12.75">
      <c r="O3468" s="328"/>
      <c r="P3468" s="328"/>
    </row>
    <row r="3469" spans="15:16" ht="12.75">
      <c r="O3469" s="328"/>
      <c r="P3469" s="328"/>
    </row>
    <row r="3470" spans="15:16" ht="12.75">
      <c r="O3470" s="328"/>
      <c r="P3470" s="328"/>
    </row>
    <row r="3471" spans="15:16" ht="12.75">
      <c r="O3471" s="328"/>
      <c r="P3471" s="328"/>
    </row>
    <row r="3472" spans="15:16" ht="12.75">
      <c r="O3472" s="328"/>
      <c r="P3472" s="328"/>
    </row>
    <row r="3473" spans="15:16" ht="12.75">
      <c r="O3473" s="328"/>
      <c r="P3473" s="328"/>
    </row>
    <row r="3474" spans="15:16" ht="12.75">
      <c r="O3474" s="328"/>
      <c r="P3474" s="328"/>
    </row>
    <row r="3475" spans="15:16" ht="12.75">
      <c r="O3475" s="328"/>
      <c r="P3475" s="328"/>
    </row>
    <row r="3476" spans="15:16" ht="12.75">
      <c r="O3476" s="328"/>
      <c r="P3476" s="328"/>
    </row>
    <row r="3477" spans="15:16" ht="12.75">
      <c r="O3477" s="328"/>
      <c r="P3477" s="328"/>
    </row>
    <row r="3478" spans="15:16" ht="12.75">
      <c r="O3478" s="328"/>
      <c r="P3478" s="328"/>
    </row>
    <row r="3479" spans="15:16" ht="12.75">
      <c r="O3479" s="328"/>
      <c r="P3479" s="328"/>
    </row>
    <row r="3480" spans="15:16" ht="12.75">
      <c r="O3480" s="328"/>
      <c r="P3480" s="328"/>
    </row>
    <row r="3481" spans="15:16" ht="12.75">
      <c r="O3481" s="328"/>
      <c r="P3481" s="328"/>
    </row>
    <row r="3482" spans="15:16" ht="12.75">
      <c r="O3482" s="328"/>
      <c r="P3482" s="328"/>
    </row>
    <row r="3483" spans="15:16" ht="12.75">
      <c r="O3483" s="328"/>
      <c r="P3483" s="328"/>
    </row>
    <row r="3484" spans="15:16" ht="12.75">
      <c r="O3484" s="328"/>
      <c r="P3484" s="328"/>
    </row>
    <row r="3485" spans="15:16" ht="12.75">
      <c r="O3485" s="328"/>
      <c r="P3485" s="328"/>
    </row>
    <row r="3486" spans="15:16" ht="12.75">
      <c r="O3486" s="328"/>
      <c r="P3486" s="328"/>
    </row>
    <row r="3487" spans="15:16" ht="12.75">
      <c r="O3487" s="328"/>
      <c r="P3487" s="328"/>
    </row>
    <row r="3488" spans="15:16" ht="12.75">
      <c r="O3488" s="328"/>
      <c r="P3488" s="328"/>
    </row>
    <row r="3489" spans="15:16" ht="12.75">
      <c r="O3489" s="328"/>
      <c r="P3489" s="328"/>
    </row>
    <row r="3490" spans="15:16" ht="12.75">
      <c r="O3490" s="328"/>
      <c r="P3490" s="328"/>
    </row>
    <row r="3491" spans="15:16" ht="12.75">
      <c r="O3491" s="328"/>
      <c r="P3491" s="328"/>
    </row>
    <row r="3492" spans="15:16" ht="12.75">
      <c r="O3492" s="328"/>
      <c r="P3492" s="328"/>
    </row>
    <row r="3493" spans="15:16" ht="12.75">
      <c r="O3493" s="328"/>
      <c r="P3493" s="328"/>
    </row>
    <row r="3494" spans="15:16" ht="12.75">
      <c r="O3494" s="328"/>
      <c r="P3494" s="328"/>
    </row>
    <row r="3495" spans="15:16" ht="12.75">
      <c r="O3495" s="328"/>
      <c r="P3495" s="328"/>
    </row>
    <row r="3496" spans="15:16" ht="12.75">
      <c r="O3496" s="328"/>
      <c r="P3496" s="328"/>
    </row>
    <row r="3497" spans="15:16" ht="12.75">
      <c r="O3497" s="328"/>
      <c r="P3497" s="328"/>
    </row>
    <row r="3498" spans="15:16" ht="12.75">
      <c r="O3498" s="328"/>
      <c r="P3498" s="328"/>
    </row>
    <row r="3499" spans="15:16" ht="12.75">
      <c r="O3499" s="328"/>
      <c r="P3499" s="328"/>
    </row>
    <row r="3500" spans="15:16" ht="12.75">
      <c r="O3500" s="328"/>
      <c r="P3500" s="328"/>
    </row>
    <row r="3501" spans="15:16" ht="12.75">
      <c r="O3501" s="328"/>
      <c r="P3501" s="328"/>
    </row>
    <row r="3502" spans="15:16" ht="12.75">
      <c r="O3502" s="328"/>
      <c r="P3502" s="328"/>
    </row>
    <row r="3503" spans="15:16" ht="12.75">
      <c r="O3503" s="328"/>
      <c r="P3503" s="328"/>
    </row>
    <row r="3504" spans="15:16" ht="12.75">
      <c r="O3504" s="328"/>
      <c r="P3504" s="328"/>
    </row>
    <row r="3505" spans="15:16" ht="12.75">
      <c r="O3505" s="328"/>
      <c r="P3505" s="328"/>
    </row>
    <row r="3506" spans="15:16" ht="12.75">
      <c r="O3506" s="328"/>
      <c r="P3506" s="328"/>
    </row>
    <row r="3507" spans="15:16" ht="12.75">
      <c r="O3507" s="328"/>
      <c r="P3507" s="328"/>
    </row>
    <row r="3508" spans="15:16" ht="12.75">
      <c r="O3508" s="328"/>
      <c r="P3508" s="328"/>
    </row>
    <row r="3509" spans="15:16" ht="12.75">
      <c r="O3509" s="328"/>
      <c r="P3509" s="328"/>
    </row>
    <row r="3510" spans="15:16" ht="12.75">
      <c r="O3510" s="328"/>
      <c r="P3510" s="328"/>
    </row>
    <row r="3511" spans="15:16" ht="12.75">
      <c r="O3511" s="328"/>
      <c r="P3511" s="328"/>
    </row>
    <row r="3512" spans="15:16" ht="12.75">
      <c r="O3512" s="328"/>
      <c r="P3512" s="328"/>
    </row>
    <row r="3513" spans="15:16" ht="12.75">
      <c r="O3513" s="328"/>
      <c r="P3513" s="328"/>
    </row>
    <row r="3514" spans="15:16" ht="12.75">
      <c r="O3514" s="328"/>
      <c r="P3514" s="328"/>
    </row>
    <row r="3515" spans="15:16" ht="12.75">
      <c r="O3515" s="328"/>
      <c r="P3515" s="328"/>
    </row>
    <row r="3516" spans="15:16" ht="12.75">
      <c r="O3516" s="328"/>
      <c r="P3516" s="328"/>
    </row>
    <row r="3517" spans="15:16" ht="12.75">
      <c r="O3517" s="328"/>
      <c r="P3517" s="328"/>
    </row>
    <row r="3518" spans="15:16" ht="12.75">
      <c r="O3518" s="328"/>
      <c r="P3518" s="328"/>
    </row>
    <row r="3519" spans="15:16" ht="12.75">
      <c r="O3519" s="328"/>
      <c r="P3519" s="328"/>
    </row>
    <row r="3520" spans="15:16" ht="12.75">
      <c r="O3520" s="328"/>
      <c r="P3520" s="328"/>
    </row>
    <row r="3521" spans="15:16" ht="12.75">
      <c r="O3521" s="328"/>
      <c r="P3521" s="328"/>
    </row>
    <row r="3522" spans="15:16" ht="12.75">
      <c r="O3522" s="328"/>
      <c r="P3522" s="328"/>
    </row>
    <row r="3523" spans="15:16" ht="12.75">
      <c r="O3523" s="328"/>
      <c r="P3523" s="328"/>
    </row>
    <row r="3524" spans="15:16" ht="12.75">
      <c r="O3524" s="328"/>
      <c r="P3524" s="328"/>
    </row>
    <row r="3525" spans="15:16" ht="12.75">
      <c r="O3525" s="328"/>
      <c r="P3525" s="328"/>
    </row>
    <row r="3526" spans="15:16" ht="12.75">
      <c r="O3526" s="328"/>
      <c r="P3526" s="328"/>
    </row>
    <row r="3527" spans="15:16" ht="12.75">
      <c r="O3527" s="328"/>
      <c r="P3527" s="328"/>
    </row>
    <row r="3528" spans="15:16" ht="12.75">
      <c r="O3528" s="328"/>
      <c r="P3528" s="328"/>
    </row>
    <row r="3529" spans="15:16" ht="12.75">
      <c r="O3529" s="328"/>
      <c r="P3529" s="328"/>
    </row>
    <row r="3530" spans="15:16" ht="12.75">
      <c r="O3530" s="328"/>
      <c r="P3530" s="328"/>
    </row>
    <row r="3531" spans="15:16" ht="12.75">
      <c r="O3531" s="328"/>
      <c r="P3531" s="328"/>
    </row>
    <row r="3532" spans="15:16" ht="12.75">
      <c r="O3532" s="328"/>
      <c r="P3532" s="328"/>
    </row>
    <row r="3533" spans="15:16" ht="12.75">
      <c r="O3533" s="328"/>
      <c r="P3533" s="328"/>
    </row>
    <row r="3534" spans="15:16" ht="12.75">
      <c r="O3534" s="328"/>
      <c r="P3534" s="328"/>
    </row>
    <row r="3535" spans="15:16" ht="12.75">
      <c r="O3535" s="328"/>
      <c r="P3535" s="328"/>
    </row>
    <row r="3536" spans="15:16" ht="12.75">
      <c r="O3536" s="328"/>
      <c r="P3536" s="328"/>
    </row>
    <row r="3537" spans="15:16" ht="12.75">
      <c r="O3537" s="328"/>
      <c r="P3537" s="328"/>
    </row>
    <row r="3538" spans="15:16" ht="12.75">
      <c r="O3538" s="328"/>
      <c r="P3538" s="328"/>
    </row>
    <row r="3539" spans="15:16" ht="12.75">
      <c r="O3539" s="328"/>
      <c r="P3539" s="328"/>
    </row>
    <row r="3540" spans="15:16" ht="12.75">
      <c r="O3540" s="328"/>
      <c r="P3540" s="328"/>
    </row>
    <row r="3541" spans="15:16" ht="12.75">
      <c r="O3541" s="328"/>
      <c r="P3541" s="328"/>
    </row>
    <row r="3542" spans="15:16" ht="12.75">
      <c r="O3542" s="328"/>
      <c r="P3542" s="328"/>
    </row>
    <row r="3543" spans="15:16" ht="12.75">
      <c r="O3543" s="328"/>
      <c r="P3543" s="328"/>
    </row>
    <row r="3544" spans="15:16" ht="12.75">
      <c r="O3544" s="328"/>
      <c r="P3544" s="328"/>
    </row>
    <row r="3545" spans="15:16" ht="12.75">
      <c r="O3545" s="328"/>
      <c r="P3545" s="328"/>
    </row>
    <row r="3546" spans="15:16" ht="12.75">
      <c r="O3546" s="328"/>
      <c r="P3546" s="328"/>
    </row>
    <row r="3547" spans="15:16" ht="12.75">
      <c r="O3547" s="328"/>
      <c r="P3547" s="328"/>
    </row>
    <row r="3548" spans="15:16" ht="12.75">
      <c r="O3548" s="328"/>
      <c r="P3548" s="328"/>
    </row>
    <row r="3549" spans="15:16" ht="12.75">
      <c r="O3549" s="328"/>
      <c r="P3549" s="328"/>
    </row>
    <row r="3550" spans="15:16" ht="12.75">
      <c r="O3550" s="328"/>
      <c r="P3550" s="328"/>
    </row>
    <row r="3551" spans="15:16" ht="12.75">
      <c r="O3551" s="328"/>
      <c r="P3551" s="328"/>
    </row>
    <row r="3552" spans="15:16" ht="12.75">
      <c r="O3552" s="328"/>
      <c r="P3552" s="328"/>
    </row>
    <row r="3553" spans="15:16" ht="12.75">
      <c r="O3553" s="328"/>
      <c r="P3553" s="328"/>
    </row>
    <row r="3554" spans="15:16" ht="12.75">
      <c r="O3554" s="328"/>
      <c r="P3554" s="328"/>
    </row>
    <row r="3555" spans="15:16" ht="12.75">
      <c r="O3555" s="328"/>
      <c r="P3555" s="328"/>
    </row>
    <row r="3556" spans="15:16" ht="12.75">
      <c r="O3556" s="328"/>
      <c r="P3556" s="328"/>
    </row>
    <row r="3557" spans="15:16" ht="12.75">
      <c r="O3557" s="328"/>
      <c r="P3557" s="328"/>
    </row>
    <row r="3558" spans="15:16" ht="12.75">
      <c r="O3558" s="328"/>
      <c r="P3558" s="328"/>
    </row>
    <row r="3559" spans="15:16" ht="12.75">
      <c r="O3559" s="328"/>
      <c r="P3559" s="328"/>
    </row>
    <row r="3560" spans="15:16" ht="12.75">
      <c r="O3560" s="328"/>
      <c r="P3560" s="328"/>
    </row>
    <row r="3561" spans="15:16" ht="12.75">
      <c r="O3561" s="328"/>
      <c r="P3561" s="328"/>
    </row>
    <row r="3562" spans="15:16" ht="12.75">
      <c r="O3562" s="328"/>
      <c r="P3562" s="328"/>
    </row>
    <row r="3563" spans="15:16" ht="12.75">
      <c r="O3563" s="328"/>
      <c r="P3563" s="328"/>
    </row>
    <row r="3564" spans="15:16" ht="12.75">
      <c r="O3564" s="328"/>
      <c r="P3564" s="328"/>
    </row>
    <row r="3565" spans="15:16" ht="12.75">
      <c r="O3565" s="328"/>
      <c r="P3565" s="328"/>
    </row>
    <row r="3566" spans="15:16" ht="12.75">
      <c r="O3566" s="328"/>
      <c r="P3566" s="328"/>
    </row>
    <row r="3567" spans="15:16" ht="12.75">
      <c r="O3567" s="328"/>
      <c r="P3567" s="328"/>
    </row>
    <row r="3568" spans="15:16" ht="12.75">
      <c r="O3568" s="328"/>
      <c r="P3568" s="328"/>
    </row>
    <row r="3569" spans="15:16" ht="12.75">
      <c r="O3569" s="328"/>
      <c r="P3569" s="328"/>
    </row>
    <row r="3570" spans="15:16" ht="12.75">
      <c r="O3570" s="328"/>
      <c r="P3570" s="328"/>
    </row>
    <row r="3571" spans="15:16" ht="12.75">
      <c r="O3571" s="328"/>
      <c r="P3571" s="328"/>
    </row>
    <row r="3572" spans="15:16" ht="12.75">
      <c r="O3572" s="328"/>
      <c r="P3572" s="328"/>
    </row>
    <row r="3573" spans="15:16" ht="12.75">
      <c r="O3573" s="328"/>
      <c r="P3573" s="328"/>
    </row>
    <row r="3574" spans="15:16" ht="12.75">
      <c r="O3574" s="328"/>
      <c r="P3574" s="328"/>
    </row>
    <row r="3575" spans="15:16" ht="12.75">
      <c r="O3575" s="328"/>
      <c r="P3575" s="328"/>
    </row>
    <row r="3576" spans="15:16" ht="12.75">
      <c r="O3576" s="328"/>
      <c r="P3576" s="328"/>
    </row>
    <row r="3577" spans="15:16" ht="12.75">
      <c r="O3577" s="328"/>
      <c r="P3577" s="328"/>
    </row>
    <row r="3578" spans="15:16" ht="12.75">
      <c r="O3578" s="328"/>
      <c r="P3578" s="328"/>
    </row>
    <row r="3579" spans="15:16" ht="12.75">
      <c r="O3579" s="328"/>
      <c r="P3579" s="328"/>
    </row>
    <row r="3580" spans="15:16" ht="12.75">
      <c r="O3580" s="328"/>
      <c r="P3580" s="328"/>
    </row>
    <row r="3581" spans="15:16" ht="12.75">
      <c r="O3581" s="328"/>
      <c r="P3581" s="328"/>
    </row>
    <row r="3582" spans="15:16" ht="12.75">
      <c r="O3582" s="328"/>
      <c r="P3582" s="328"/>
    </row>
    <row r="3583" spans="15:16" ht="12.75">
      <c r="O3583" s="328"/>
      <c r="P3583" s="328"/>
    </row>
    <row r="3584" spans="15:16" ht="12.75">
      <c r="O3584" s="328"/>
      <c r="P3584" s="328"/>
    </row>
    <row r="3585" spans="15:16" ht="12.75">
      <c r="O3585" s="328"/>
      <c r="P3585" s="328"/>
    </row>
    <row r="3586" spans="15:16" ht="12.75">
      <c r="O3586" s="328"/>
      <c r="P3586" s="328"/>
    </row>
    <row r="3587" spans="15:16" ht="12.75">
      <c r="O3587" s="328"/>
      <c r="P3587" s="328"/>
    </row>
    <row r="3588" spans="15:16" ht="12.75">
      <c r="O3588" s="328"/>
      <c r="P3588" s="328"/>
    </row>
    <row r="3589" spans="15:16" ht="12.75">
      <c r="O3589" s="328"/>
      <c r="P3589" s="328"/>
    </row>
    <row r="3590" spans="15:16" ht="12.75">
      <c r="O3590" s="328"/>
      <c r="P3590" s="328"/>
    </row>
    <row r="3591" spans="15:16" ht="12.75">
      <c r="O3591" s="328"/>
      <c r="P3591" s="328"/>
    </row>
    <row r="3592" spans="15:16" ht="12.75">
      <c r="O3592" s="328"/>
      <c r="P3592" s="328"/>
    </row>
    <row r="3593" spans="15:16" ht="12.75">
      <c r="O3593" s="328"/>
      <c r="P3593" s="328"/>
    </row>
    <row r="3594" spans="15:16" ht="12.75">
      <c r="O3594" s="328"/>
      <c r="P3594" s="328"/>
    </row>
    <row r="3595" spans="15:16" ht="12.75">
      <c r="O3595" s="328"/>
      <c r="P3595" s="328"/>
    </row>
    <row r="3596" spans="15:16" ht="12.75">
      <c r="O3596" s="328"/>
      <c r="P3596" s="328"/>
    </row>
    <row r="3597" spans="15:16" ht="12.75">
      <c r="O3597" s="328"/>
      <c r="P3597" s="328"/>
    </row>
    <row r="3598" spans="15:16" ht="12.75">
      <c r="O3598" s="328"/>
      <c r="P3598" s="328"/>
    </row>
    <row r="3599" spans="15:16" ht="12.75">
      <c r="O3599" s="328"/>
      <c r="P3599" s="328"/>
    </row>
    <row r="3600" spans="15:16" ht="12.75">
      <c r="O3600" s="328"/>
      <c r="P3600" s="328"/>
    </row>
    <row r="3601" spans="15:16" ht="12.75">
      <c r="O3601" s="328"/>
      <c r="P3601" s="328"/>
    </row>
    <row r="3602" spans="15:16" ht="12.75">
      <c r="O3602" s="328"/>
      <c r="P3602" s="328"/>
    </row>
    <row r="3603" spans="15:16" ht="12.75">
      <c r="O3603" s="328"/>
      <c r="P3603" s="328"/>
    </row>
    <row r="3604" spans="15:16" ht="12.75">
      <c r="O3604" s="328"/>
      <c r="P3604" s="328"/>
    </row>
    <row r="3605" spans="15:16" ht="12.75">
      <c r="O3605" s="328"/>
      <c r="P3605" s="328"/>
    </row>
    <row r="3606" spans="15:16" ht="12.75">
      <c r="O3606" s="328"/>
      <c r="P3606" s="328"/>
    </row>
    <row r="3607" spans="15:16" ht="12.75">
      <c r="O3607" s="328"/>
      <c r="P3607" s="328"/>
    </row>
    <row r="3608" spans="15:16" ht="12.75">
      <c r="O3608" s="328"/>
      <c r="P3608" s="328"/>
    </row>
    <row r="3609" spans="15:16" ht="12.75">
      <c r="O3609" s="328"/>
      <c r="P3609" s="328"/>
    </row>
    <row r="3610" spans="15:16" ht="12.75">
      <c r="O3610" s="328"/>
      <c r="P3610" s="328"/>
    </row>
    <row r="3611" spans="15:16" ht="12.75">
      <c r="O3611" s="328"/>
      <c r="P3611" s="328"/>
    </row>
    <row r="3612" spans="15:16" ht="12.75">
      <c r="O3612" s="328"/>
      <c r="P3612" s="328"/>
    </row>
    <row r="3613" spans="15:16" ht="12.75">
      <c r="O3613" s="328"/>
      <c r="P3613" s="328"/>
    </row>
    <row r="3614" spans="15:16" ht="12.75">
      <c r="O3614" s="328"/>
      <c r="P3614" s="328"/>
    </row>
    <row r="3615" spans="15:16" ht="12.75">
      <c r="O3615" s="328"/>
      <c r="P3615" s="328"/>
    </row>
    <row r="3616" spans="15:16" ht="12.75">
      <c r="O3616" s="328"/>
      <c r="P3616" s="328"/>
    </row>
    <row r="3617" spans="15:16" ht="12.75">
      <c r="O3617" s="328"/>
      <c r="P3617" s="328"/>
    </row>
    <row r="3618" spans="15:16" ht="12.75">
      <c r="O3618" s="328"/>
      <c r="P3618" s="328"/>
    </row>
    <row r="3619" spans="15:16" ht="12.75">
      <c r="O3619" s="328"/>
      <c r="P3619" s="328"/>
    </row>
    <row r="3620" spans="15:16" ht="12.75">
      <c r="O3620" s="328"/>
      <c r="P3620" s="328"/>
    </row>
    <row r="3621" spans="15:16" ht="12.75">
      <c r="O3621" s="328"/>
      <c r="P3621" s="328"/>
    </row>
    <row r="3622" spans="15:16" ht="12.75">
      <c r="O3622" s="328"/>
      <c r="P3622" s="328"/>
    </row>
    <row r="3623" spans="15:16" ht="12.75">
      <c r="O3623" s="328"/>
      <c r="P3623" s="328"/>
    </row>
    <row r="3624" spans="15:16" ht="12.75">
      <c r="O3624" s="328"/>
      <c r="P3624" s="328"/>
    </row>
    <row r="3625" spans="15:16" ht="12.75">
      <c r="O3625" s="328"/>
      <c r="P3625" s="328"/>
    </row>
    <row r="3626" spans="15:16" ht="12.75">
      <c r="O3626" s="328"/>
      <c r="P3626" s="328"/>
    </row>
    <row r="3627" spans="15:16" ht="12.75">
      <c r="O3627" s="328"/>
      <c r="P3627" s="328"/>
    </row>
    <row r="3628" spans="15:16" ht="12.75">
      <c r="O3628" s="328"/>
      <c r="P3628" s="328"/>
    </row>
    <row r="3629" spans="15:16" ht="12.75">
      <c r="O3629" s="328"/>
      <c r="P3629" s="328"/>
    </row>
    <row r="3630" spans="15:16" ht="12.75">
      <c r="O3630" s="328"/>
      <c r="P3630" s="328"/>
    </row>
    <row r="3631" spans="15:16" ht="12.75">
      <c r="O3631" s="328"/>
      <c r="P3631" s="328"/>
    </row>
    <row r="3632" spans="15:16" ht="12.75">
      <c r="O3632" s="328"/>
      <c r="P3632" s="328"/>
    </row>
    <row r="3633" spans="15:16" ht="12.75">
      <c r="O3633" s="328"/>
      <c r="P3633" s="328"/>
    </row>
    <row r="3634" spans="15:16" ht="12.75">
      <c r="O3634" s="328"/>
      <c r="P3634" s="328"/>
    </row>
    <row r="3635" spans="15:16" ht="12.75">
      <c r="O3635" s="328"/>
      <c r="P3635" s="328"/>
    </row>
    <row r="3636" spans="15:16" ht="12.75">
      <c r="O3636" s="328"/>
      <c r="P3636" s="328"/>
    </row>
    <row r="3637" spans="15:16" ht="12.75">
      <c r="O3637" s="328"/>
      <c r="P3637" s="328"/>
    </row>
    <row r="3638" spans="15:16" ht="12.75">
      <c r="O3638" s="328"/>
      <c r="P3638" s="328"/>
    </row>
    <row r="3639" spans="15:16" ht="12.75">
      <c r="O3639" s="328"/>
      <c r="P3639" s="328"/>
    </row>
    <row r="3640" spans="15:16" ht="12.75">
      <c r="O3640" s="328"/>
      <c r="P3640" s="328"/>
    </row>
    <row r="3641" spans="15:16" ht="12.75">
      <c r="O3641" s="328"/>
      <c r="P3641" s="328"/>
    </row>
    <row r="3642" spans="15:16" ht="12.75">
      <c r="O3642" s="328"/>
      <c r="P3642" s="328"/>
    </row>
    <row r="3643" spans="15:16" ht="12.75">
      <c r="O3643" s="328"/>
      <c r="P3643" s="328"/>
    </row>
    <row r="3644" spans="15:16" ht="12.75">
      <c r="O3644" s="328"/>
      <c r="P3644" s="328"/>
    </row>
    <row r="3645" spans="15:16" ht="12.75">
      <c r="O3645" s="328"/>
      <c r="P3645" s="328"/>
    </row>
    <row r="3646" spans="15:16" ht="12.75">
      <c r="O3646" s="328"/>
      <c r="P3646" s="328"/>
    </row>
    <row r="3647" spans="15:16" ht="12.75">
      <c r="O3647" s="328"/>
      <c r="P3647" s="328"/>
    </row>
    <row r="3648" spans="15:16" ht="12.75">
      <c r="O3648" s="328"/>
      <c r="P3648" s="328"/>
    </row>
    <row r="3649" spans="15:16" ht="12.75">
      <c r="O3649" s="328"/>
      <c r="P3649" s="328"/>
    </row>
    <row r="3650" spans="15:16" ht="12.75">
      <c r="O3650" s="328"/>
      <c r="P3650" s="328"/>
    </row>
    <row r="3651" spans="15:16" ht="12.75">
      <c r="O3651" s="328"/>
      <c r="P3651" s="328"/>
    </row>
    <row r="3652" spans="15:16" ht="12.75">
      <c r="O3652" s="328"/>
      <c r="P3652" s="328"/>
    </row>
    <row r="3653" spans="15:16" ht="12.75">
      <c r="O3653" s="328"/>
      <c r="P3653" s="328"/>
    </row>
    <row r="3654" spans="15:16" ht="12.75">
      <c r="O3654" s="328"/>
      <c r="P3654" s="328"/>
    </row>
    <row r="3655" spans="15:16" ht="12.75">
      <c r="O3655" s="328"/>
      <c r="P3655" s="328"/>
    </row>
    <row r="3656" spans="15:16" ht="12.75">
      <c r="O3656" s="328"/>
      <c r="P3656" s="328"/>
    </row>
    <row r="3657" spans="15:16" ht="12.75">
      <c r="O3657" s="328"/>
      <c r="P3657" s="328"/>
    </row>
    <row r="3658" spans="15:16" ht="12.75">
      <c r="O3658" s="328"/>
      <c r="P3658" s="328"/>
    </row>
    <row r="3659" spans="15:16" ht="12.75">
      <c r="O3659" s="328"/>
      <c r="P3659" s="328"/>
    </row>
    <row r="3660" spans="15:16" ht="12.75">
      <c r="O3660" s="328"/>
      <c r="P3660" s="328"/>
    </row>
    <row r="3661" spans="15:16" ht="12.75">
      <c r="O3661" s="328"/>
      <c r="P3661" s="328"/>
    </row>
    <row r="3662" spans="15:16" ht="12.75">
      <c r="O3662" s="328"/>
      <c r="P3662" s="328"/>
    </row>
    <row r="3663" spans="15:16" ht="12.75">
      <c r="O3663" s="328"/>
      <c r="P3663" s="328"/>
    </row>
    <row r="3664" spans="15:16" ht="12.75">
      <c r="O3664" s="328"/>
      <c r="P3664" s="328"/>
    </row>
    <row r="3665" spans="15:16" ht="12.75">
      <c r="O3665" s="328"/>
      <c r="P3665" s="328"/>
    </row>
    <row r="3666" spans="15:16" ht="12.75">
      <c r="O3666" s="328"/>
      <c r="P3666" s="328"/>
    </row>
    <row r="3667" spans="15:16" ht="12.75">
      <c r="O3667" s="328"/>
      <c r="P3667" s="328"/>
    </row>
    <row r="3668" spans="15:16" ht="12.75">
      <c r="O3668" s="328"/>
      <c r="P3668" s="328"/>
    </row>
    <row r="3669" spans="15:16" ht="12.75">
      <c r="O3669" s="328"/>
      <c r="P3669" s="328"/>
    </row>
    <row r="3670" spans="15:16" ht="12.75">
      <c r="O3670" s="328"/>
      <c r="P3670" s="328"/>
    </row>
    <row r="3671" spans="15:16" ht="12.75">
      <c r="O3671" s="328"/>
      <c r="P3671" s="328"/>
    </row>
    <row r="3672" spans="15:16" ht="12.75">
      <c r="O3672" s="328"/>
      <c r="P3672" s="328"/>
    </row>
    <row r="3673" spans="15:16" ht="12.75">
      <c r="O3673" s="328"/>
      <c r="P3673" s="328"/>
    </row>
    <row r="3674" spans="15:16" ht="12.75">
      <c r="O3674" s="328"/>
      <c r="P3674" s="328"/>
    </row>
    <row r="3675" spans="15:16" ht="12.75">
      <c r="O3675" s="328"/>
      <c r="P3675" s="328"/>
    </row>
    <row r="3676" spans="15:16" ht="12.75">
      <c r="O3676" s="328"/>
      <c r="P3676" s="328"/>
    </row>
    <row r="3677" spans="15:16" ht="12.75">
      <c r="O3677" s="328"/>
      <c r="P3677" s="328"/>
    </row>
    <row r="3678" spans="15:16" ht="12.75">
      <c r="O3678" s="328"/>
      <c r="P3678" s="328"/>
    </row>
    <row r="3679" spans="15:16" ht="12.75">
      <c r="O3679" s="328"/>
      <c r="P3679" s="328"/>
    </row>
    <row r="3680" spans="15:16" ht="12.75">
      <c r="O3680" s="328"/>
      <c r="P3680" s="328"/>
    </row>
    <row r="3681" spans="15:16" ht="12.75">
      <c r="O3681" s="328"/>
      <c r="P3681" s="328"/>
    </row>
    <row r="3682" spans="15:16" ht="12.75">
      <c r="O3682" s="328"/>
      <c r="P3682" s="328"/>
    </row>
    <row r="3683" spans="15:16" ht="12.75">
      <c r="O3683" s="328"/>
      <c r="P3683" s="328"/>
    </row>
    <row r="3684" spans="15:16" ht="12.75">
      <c r="O3684" s="328"/>
      <c r="P3684" s="328"/>
    </row>
    <row r="3685" spans="15:16" ht="12.75">
      <c r="O3685" s="328"/>
      <c r="P3685" s="328"/>
    </row>
    <row r="3686" spans="15:16" ht="12.75">
      <c r="O3686" s="328"/>
      <c r="P3686" s="328"/>
    </row>
    <row r="3687" spans="15:16" ht="12.75">
      <c r="O3687" s="328"/>
      <c r="P3687" s="328"/>
    </row>
    <row r="3688" spans="15:16" ht="12.75">
      <c r="O3688" s="328"/>
      <c r="P3688" s="328"/>
    </row>
    <row r="3689" spans="15:16" ht="12.75">
      <c r="O3689" s="328"/>
      <c r="P3689" s="328"/>
    </row>
    <row r="3690" spans="15:16" ht="12.75">
      <c r="O3690" s="328"/>
      <c r="P3690" s="328"/>
    </row>
    <row r="3691" spans="15:16" ht="12.75">
      <c r="O3691" s="328"/>
      <c r="P3691" s="328"/>
    </row>
    <row r="3692" spans="15:16" ht="12.75">
      <c r="O3692" s="328"/>
      <c r="P3692" s="328"/>
    </row>
    <row r="3693" spans="15:16" ht="12.75">
      <c r="O3693" s="328"/>
      <c r="P3693" s="328"/>
    </row>
    <row r="3694" spans="15:16" ht="12.75">
      <c r="O3694" s="328"/>
      <c r="P3694" s="328"/>
    </row>
    <row r="3695" spans="15:16" ht="12.75">
      <c r="O3695" s="328"/>
      <c r="P3695" s="328"/>
    </row>
    <row r="3696" spans="15:16" ht="12.75">
      <c r="O3696" s="328"/>
      <c r="P3696" s="328"/>
    </row>
    <row r="3697" spans="15:16" ht="12.75">
      <c r="O3697" s="328"/>
      <c r="P3697" s="328"/>
    </row>
    <row r="3698" spans="15:16" ht="12.75">
      <c r="O3698" s="328"/>
      <c r="P3698" s="328"/>
    </row>
    <row r="3699" spans="15:16" ht="12.75">
      <c r="O3699" s="328"/>
      <c r="P3699" s="328"/>
    </row>
    <row r="3700" spans="15:16" ht="12.75">
      <c r="O3700" s="328"/>
      <c r="P3700" s="328"/>
    </row>
    <row r="3701" spans="15:16" ht="12.75">
      <c r="O3701" s="328"/>
      <c r="P3701" s="328"/>
    </row>
    <row r="3702" spans="15:16" ht="12.75">
      <c r="O3702" s="328"/>
      <c r="P3702" s="328"/>
    </row>
    <row r="3703" spans="15:16" ht="12.75">
      <c r="O3703" s="328"/>
      <c r="P3703" s="328"/>
    </row>
    <row r="3704" spans="15:16" ht="12.75">
      <c r="O3704" s="328"/>
      <c r="P3704" s="328"/>
    </row>
    <row r="3705" spans="15:16" ht="12.75">
      <c r="O3705" s="328"/>
      <c r="P3705" s="328"/>
    </row>
    <row r="3706" spans="15:16" ht="12.75">
      <c r="O3706" s="328"/>
      <c r="P3706" s="328"/>
    </row>
    <row r="3707" spans="15:16" ht="12.75">
      <c r="O3707" s="328"/>
      <c r="P3707" s="328"/>
    </row>
    <row r="3708" spans="15:16" ht="12.75">
      <c r="O3708" s="328"/>
      <c r="P3708" s="328"/>
    </row>
    <row r="3709" spans="15:16" ht="12.75">
      <c r="O3709" s="328"/>
      <c r="P3709" s="328"/>
    </row>
    <row r="3710" spans="15:16" ht="12.75">
      <c r="O3710" s="328"/>
      <c r="P3710" s="328"/>
    </row>
    <row r="3711" spans="15:16" ht="12.75">
      <c r="O3711" s="328"/>
      <c r="P3711" s="328"/>
    </row>
    <row r="3712" spans="15:16" ht="12.75">
      <c r="O3712" s="328"/>
      <c r="P3712" s="328"/>
    </row>
    <row r="3713" spans="15:16" ht="12.75">
      <c r="O3713" s="328"/>
      <c r="P3713" s="328"/>
    </row>
    <row r="3714" spans="15:16" ht="12.75">
      <c r="O3714" s="328"/>
      <c r="P3714" s="328"/>
    </row>
    <row r="3715" spans="15:16" ht="12.75">
      <c r="O3715" s="328"/>
      <c r="P3715" s="328"/>
    </row>
    <row r="3716" spans="15:16" ht="12.75">
      <c r="O3716" s="328"/>
      <c r="P3716" s="328"/>
    </row>
    <row r="3717" spans="15:16" ht="12.75">
      <c r="O3717" s="328"/>
      <c r="P3717" s="328"/>
    </row>
    <row r="3718" spans="15:16" ht="12.75">
      <c r="O3718" s="328"/>
      <c r="P3718" s="328"/>
    </row>
    <row r="3719" spans="15:16" ht="12.75">
      <c r="O3719" s="328"/>
      <c r="P3719" s="328"/>
    </row>
    <row r="3720" spans="15:16" ht="12.75">
      <c r="O3720" s="328"/>
      <c r="P3720" s="328"/>
    </row>
    <row r="3721" spans="15:16" ht="12.75">
      <c r="O3721" s="328"/>
      <c r="P3721" s="328"/>
    </row>
    <row r="3722" spans="15:16" ht="12.75">
      <c r="O3722" s="328"/>
      <c r="P3722" s="328"/>
    </row>
    <row r="3723" spans="15:16" ht="12.75">
      <c r="O3723" s="328"/>
      <c r="P3723" s="328"/>
    </row>
    <row r="3724" spans="15:16" ht="12.75">
      <c r="O3724" s="328"/>
      <c r="P3724" s="328"/>
    </row>
    <row r="3725" spans="15:16" ht="12.75">
      <c r="O3725" s="328"/>
      <c r="P3725" s="328"/>
    </row>
    <row r="3726" spans="15:16" ht="12.75">
      <c r="O3726" s="328"/>
      <c r="P3726" s="328"/>
    </row>
    <row r="3727" spans="15:16" ht="12.75">
      <c r="O3727" s="328"/>
      <c r="P3727" s="328"/>
    </row>
    <row r="3728" spans="15:16" ht="12.75">
      <c r="O3728" s="328"/>
      <c r="P3728" s="328"/>
    </row>
    <row r="3729" spans="15:16" ht="12.75">
      <c r="O3729" s="328"/>
      <c r="P3729" s="328"/>
    </row>
    <row r="3730" spans="15:16" ht="12.75">
      <c r="O3730" s="328"/>
      <c r="P3730" s="328"/>
    </row>
    <row r="3731" spans="15:16" ht="12.75">
      <c r="O3731" s="328"/>
      <c r="P3731" s="328"/>
    </row>
    <row r="3732" spans="15:16" ht="12.75">
      <c r="O3732" s="328"/>
      <c r="P3732" s="328"/>
    </row>
    <row r="3733" spans="15:16" ht="12.75">
      <c r="O3733" s="328"/>
      <c r="P3733" s="328"/>
    </row>
    <row r="3734" spans="15:16" ht="12.75">
      <c r="O3734" s="328"/>
      <c r="P3734" s="328"/>
    </row>
    <row r="3735" spans="15:16" ht="12.75">
      <c r="O3735" s="328"/>
      <c r="P3735" s="328"/>
    </row>
    <row r="3736" spans="15:16" ht="12.75">
      <c r="O3736" s="328"/>
      <c r="P3736" s="328"/>
    </row>
    <row r="3737" spans="15:16" ht="12.75">
      <c r="O3737" s="328"/>
      <c r="P3737" s="328"/>
    </row>
    <row r="3738" spans="15:16" ht="12.75">
      <c r="O3738" s="328"/>
      <c r="P3738" s="328"/>
    </row>
    <row r="3739" spans="15:16" ht="12.75">
      <c r="O3739" s="328"/>
      <c r="P3739" s="328"/>
    </row>
    <row r="3740" spans="15:16" ht="12.75">
      <c r="O3740" s="328"/>
      <c r="P3740" s="328"/>
    </row>
    <row r="3741" spans="15:16" ht="12.75">
      <c r="O3741" s="328"/>
      <c r="P3741" s="328"/>
    </row>
    <row r="3742" spans="15:16" ht="12.75">
      <c r="O3742" s="328"/>
      <c r="P3742" s="328"/>
    </row>
    <row r="3743" spans="15:16" ht="12.75">
      <c r="O3743" s="328"/>
      <c r="P3743" s="328"/>
    </row>
    <row r="3744" spans="15:16" ht="12.75">
      <c r="O3744" s="328"/>
      <c r="P3744" s="328"/>
    </row>
    <row r="3745" spans="15:16" ht="12.75">
      <c r="O3745" s="328"/>
      <c r="P3745" s="328"/>
    </row>
    <row r="3746" spans="15:16" ht="12.75">
      <c r="O3746" s="328"/>
      <c r="P3746" s="328"/>
    </row>
    <row r="3747" spans="15:16" ht="12.75">
      <c r="O3747" s="328"/>
      <c r="P3747" s="328"/>
    </row>
    <row r="3748" spans="15:16" ht="12.75">
      <c r="O3748" s="328"/>
      <c r="P3748" s="328"/>
    </row>
    <row r="3749" spans="15:16" ht="12.75">
      <c r="O3749" s="328"/>
      <c r="P3749" s="328"/>
    </row>
    <row r="3750" spans="15:16" ht="12.75">
      <c r="O3750" s="328"/>
      <c r="P3750" s="328"/>
    </row>
    <row r="3751" spans="15:16" ht="12.75">
      <c r="O3751" s="328"/>
      <c r="P3751" s="328"/>
    </row>
    <row r="3752" spans="15:16" ht="12.75">
      <c r="O3752" s="328"/>
      <c r="P3752" s="328"/>
    </row>
    <row r="3753" spans="15:16" ht="12.75">
      <c r="O3753" s="328"/>
      <c r="P3753" s="328"/>
    </row>
    <row r="3754" spans="15:16" ht="12.75">
      <c r="O3754" s="328"/>
      <c r="P3754" s="328"/>
    </row>
    <row r="3755" spans="15:16" ht="12.75">
      <c r="O3755" s="328"/>
      <c r="P3755" s="328"/>
    </row>
    <row r="3756" spans="15:16" ht="12.75">
      <c r="O3756" s="328"/>
      <c r="P3756" s="328"/>
    </row>
    <row r="3757" spans="15:16" ht="12.75">
      <c r="O3757" s="328"/>
      <c r="P3757" s="328"/>
    </row>
    <row r="3758" spans="15:16" ht="12.75">
      <c r="O3758" s="328"/>
      <c r="P3758" s="328"/>
    </row>
    <row r="3759" spans="15:16" ht="12.75">
      <c r="O3759" s="328"/>
      <c r="P3759" s="328"/>
    </row>
    <row r="3760" spans="15:16" ht="12.75">
      <c r="O3760" s="328"/>
      <c r="P3760" s="328"/>
    </row>
    <row r="3761" spans="15:16" ht="12.75">
      <c r="O3761" s="328"/>
      <c r="P3761" s="328"/>
    </row>
    <row r="3762" spans="15:16" ht="12.75">
      <c r="O3762" s="328"/>
      <c r="P3762" s="328"/>
    </row>
    <row r="3763" spans="15:16" ht="12.75">
      <c r="O3763" s="328"/>
      <c r="P3763" s="328"/>
    </row>
    <row r="3764" spans="15:16" ht="12.75">
      <c r="O3764" s="328"/>
      <c r="P3764" s="328"/>
    </row>
    <row r="3765" spans="15:16" ht="12.75">
      <c r="O3765" s="328"/>
      <c r="P3765" s="328"/>
    </row>
    <row r="3766" spans="15:16" ht="12.75">
      <c r="O3766" s="328"/>
      <c r="P3766" s="328"/>
    </row>
    <row r="3767" spans="15:16" ht="12.75">
      <c r="O3767" s="328"/>
      <c r="P3767" s="328"/>
    </row>
    <row r="3768" spans="15:16" ht="12.75">
      <c r="O3768" s="328"/>
      <c r="P3768" s="328"/>
    </row>
    <row r="3769" spans="15:16" ht="12.75">
      <c r="O3769" s="328"/>
      <c r="P3769" s="328"/>
    </row>
    <row r="3770" spans="15:16" ht="12.75">
      <c r="O3770" s="328"/>
      <c r="P3770" s="328"/>
    </row>
    <row r="3771" spans="15:16" ht="12.75">
      <c r="O3771" s="328"/>
      <c r="P3771" s="328"/>
    </row>
    <row r="3772" spans="15:16" ht="12.75">
      <c r="O3772" s="328"/>
      <c r="P3772" s="328"/>
    </row>
    <row r="3773" spans="15:16" ht="12.75">
      <c r="O3773" s="328"/>
      <c r="P3773" s="328"/>
    </row>
    <row r="3774" spans="15:16" ht="12.75">
      <c r="O3774" s="328"/>
      <c r="P3774" s="328"/>
    </row>
    <row r="3775" spans="15:16" ht="12.75">
      <c r="O3775" s="328"/>
      <c r="P3775" s="328"/>
    </row>
    <row r="3776" spans="15:16" ht="12.75">
      <c r="O3776" s="328"/>
      <c r="P3776" s="328"/>
    </row>
    <row r="3777" spans="15:16" ht="12.75">
      <c r="O3777" s="328"/>
      <c r="P3777" s="328"/>
    </row>
    <row r="3778" spans="15:16" ht="12.75">
      <c r="O3778" s="328"/>
      <c r="P3778" s="328"/>
    </row>
    <row r="3779" spans="15:16" ht="12.75">
      <c r="O3779" s="328"/>
      <c r="P3779" s="328"/>
    </row>
    <row r="3780" spans="15:16" ht="12.75">
      <c r="O3780" s="328"/>
      <c r="P3780" s="328"/>
    </row>
    <row r="3781" spans="15:16" ht="12.75">
      <c r="O3781" s="328"/>
      <c r="P3781" s="328"/>
    </row>
    <row r="3782" spans="15:16" ht="12.75">
      <c r="O3782" s="328"/>
      <c r="P3782" s="328"/>
    </row>
    <row r="3783" spans="15:16" ht="12.75">
      <c r="O3783" s="328"/>
      <c r="P3783" s="328"/>
    </row>
    <row r="3784" spans="15:16" ht="12.75">
      <c r="O3784" s="328"/>
      <c r="P3784" s="328"/>
    </row>
    <row r="3785" spans="15:16" ht="12.75">
      <c r="O3785" s="328"/>
      <c r="P3785" s="328"/>
    </row>
    <row r="3786" spans="15:16" ht="12.75">
      <c r="O3786" s="328"/>
      <c r="P3786" s="328"/>
    </row>
    <row r="3787" spans="15:16" ht="12.75">
      <c r="O3787" s="328"/>
      <c r="P3787" s="328"/>
    </row>
    <row r="3788" spans="15:16" ht="12.75">
      <c r="O3788" s="328"/>
      <c r="P3788" s="328"/>
    </row>
    <row r="3789" spans="15:16" ht="12.75">
      <c r="O3789" s="328"/>
      <c r="P3789" s="328"/>
    </row>
    <row r="3790" spans="15:16" ht="12.75">
      <c r="O3790" s="328"/>
      <c r="P3790" s="328"/>
    </row>
    <row r="3791" spans="15:16" ht="12.75">
      <c r="O3791" s="328"/>
      <c r="P3791" s="328"/>
    </row>
    <row r="3792" spans="15:16" ht="12.75">
      <c r="O3792" s="328"/>
      <c r="P3792" s="328"/>
    </row>
    <row r="3793" spans="15:16" ht="12.75">
      <c r="O3793" s="328"/>
      <c r="P3793" s="328"/>
    </row>
    <row r="3794" spans="15:16" ht="12.75">
      <c r="O3794" s="328"/>
      <c r="P3794" s="328"/>
    </row>
    <row r="3795" spans="15:16" ht="12.75">
      <c r="O3795" s="328"/>
      <c r="P3795" s="328"/>
    </row>
    <row r="3796" spans="15:16" ht="12.75">
      <c r="O3796" s="328"/>
      <c r="P3796" s="328"/>
    </row>
    <row r="3797" spans="15:16" ht="12.75">
      <c r="O3797" s="328"/>
      <c r="P3797" s="328"/>
    </row>
    <row r="3798" spans="15:16" ht="12.75">
      <c r="O3798" s="328"/>
      <c r="P3798" s="328"/>
    </row>
    <row r="3799" spans="15:16" ht="12.75">
      <c r="O3799" s="328"/>
      <c r="P3799" s="328"/>
    </row>
    <row r="3800" spans="15:16" ht="12.75">
      <c r="O3800" s="328"/>
      <c r="P3800" s="328"/>
    </row>
    <row r="3801" spans="15:16" ht="12.75">
      <c r="O3801" s="328"/>
      <c r="P3801" s="328"/>
    </row>
    <row r="3802" spans="15:16" ht="12.75">
      <c r="O3802" s="328"/>
      <c r="P3802" s="328"/>
    </row>
    <row r="3803" spans="15:16" ht="12.75">
      <c r="O3803" s="328"/>
      <c r="P3803" s="328"/>
    </row>
    <row r="3804" spans="15:16" ht="12.75">
      <c r="O3804" s="328"/>
      <c r="P3804" s="328"/>
    </row>
    <row r="3805" spans="15:16" ht="12.75">
      <c r="O3805" s="328"/>
      <c r="P3805" s="328"/>
    </row>
    <row r="3806" spans="15:16" ht="12.75">
      <c r="O3806" s="328"/>
      <c r="P3806" s="328"/>
    </row>
    <row r="3807" spans="15:16" ht="12.75">
      <c r="O3807" s="328"/>
      <c r="P3807" s="328"/>
    </row>
    <row r="3808" spans="15:16" ht="12.75">
      <c r="O3808" s="328"/>
      <c r="P3808" s="328"/>
    </row>
    <row r="3809" spans="15:16" ht="12.75">
      <c r="O3809" s="328"/>
      <c r="P3809" s="328"/>
    </row>
    <row r="3810" spans="15:16" ht="12.75">
      <c r="O3810" s="328"/>
      <c r="P3810" s="328"/>
    </row>
    <row r="3811" spans="15:16" ht="12.75">
      <c r="O3811" s="328"/>
      <c r="P3811" s="328"/>
    </row>
    <row r="3812" spans="15:16" ht="12.75">
      <c r="O3812" s="328"/>
      <c r="P3812" s="328"/>
    </row>
    <row r="3813" spans="15:16" ht="12.75">
      <c r="O3813" s="328"/>
      <c r="P3813" s="328"/>
    </row>
    <row r="3814" spans="15:16" ht="12.75">
      <c r="O3814" s="328"/>
      <c r="P3814" s="328"/>
    </row>
    <row r="3815" spans="15:16" ht="12.75">
      <c r="O3815" s="328"/>
      <c r="P3815" s="328"/>
    </row>
    <row r="3816" spans="15:16" ht="12.75">
      <c r="O3816" s="328"/>
      <c r="P3816" s="328"/>
    </row>
    <row r="3817" spans="15:16" ht="12.75">
      <c r="O3817" s="328"/>
      <c r="P3817" s="328"/>
    </row>
    <row r="3818" spans="15:16" ht="12.75">
      <c r="O3818" s="328"/>
      <c r="P3818" s="328"/>
    </row>
    <row r="3819" spans="15:16" ht="12.75">
      <c r="O3819" s="328"/>
      <c r="P3819" s="328"/>
    </row>
    <row r="3820" spans="15:16" ht="12.75">
      <c r="O3820" s="328"/>
      <c r="P3820" s="328"/>
    </row>
    <row r="3821" spans="15:16" ht="12.75">
      <c r="O3821" s="328"/>
      <c r="P3821" s="328"/>
    </row>
    <row r="3822" spans="15:16" ht="12.75">
      <c r="O3822" s="328"/>
      <c r="P3822" s="328"/>
    </row>
    <row r="3823" spans="15:16" ht="12.75">
      <c r="O3823" s="328"/>
      <c r="P3823" s="328"/>
    </row>
    <row r="3824" spans="15:16" ht="12.75">
      <c r="O3824" s="328"/>
      <c r="P3824" s="328"/>
    </row>
    <row r="3825" spans="15:16" ht="12.75">
      <c r="O3825" s="328"/>
      <c r="P3825" s="328"/>
    </row>
    <row r="3826" spans="15:16" ht="12.75">
      <c r="O3826" s="328"/>
      <c r="P3826" s="328"/>
    </row>
    <row r="3827" spans="15:16" ht="12.75">
      <c r="O3827" s="328"/>
      <c r="P3827" s="328"/>
    </row>
    <row r="3828" spans="15:16" ht="12.75">
      <c r="O3828" s="328"/>
      <c r="P3828" s="328"/>
    </row>
    <row r="3829" spans="15:16" ht="12.75">
      <c r="O3829" s="328"/>
      <c r="P3829" s="328"/>
    </row>
    <row r="3830" spans="15:16" ht="12.75">
      <c r="O3830" s="328"/>
      <c r="P3830" s="328"/>
    </row>
    <row r="3831" spans="15:16" ht="12.75">
      <c r="O3831" s="328"/>
      <c r="P3831" s="328"/>
    </row>
    <row r="3832" spans="15:16" ht="12.75">
      <c r="O3832" s="328"/>
      <c r="P3832" s="328"/>
    </row>
    <row r="3833" spans="15:16" ht="12.75">
      <c r="O3833" s="328"/>
      <c r="P3833" s="328"/>
    </row>
    <row r="3834" spans="15:16" ht="12.75">
      <c r="O3834" s="328"/>
      <c r="P3834" s="328"/>
    </row>
    <row r="3835" spans="15:16" ht="12.75">
      <c r="O3835" s="328"/>
      <c r="P3835" s="328"/>
    </row>
    <row r="3836" spans="15:16" ht="12.75">
      <c r="O3836" s="328"/>
      <c r="P3836" s="328"/>
    </row>
    <row r="3837" spans="15:16" ht="12.75">
      <c r="O3837" s="328"/>
      <c r="P3837" s="328"/>
    </row>
    <row r="3838" spans="15:16" ht="12.75">
      <c r="O3838" s="328"/>
      <c r="P3838" s="328"/>
    </row>
    <row r="3839" spans="15:16" ht="12.75">
      <c r="O3839" s="328"/>
      <c r="P3839" s="328"/>
    </row>
    <row r="3840" spans="15:16" ht="12.75">
      <c r="O3840" s="328"/>
      <c r="P3840" s="328"/>
    </row>
    <row r="3841" spans="15:16" ht="12.75">
      <c r="O3841" s="328"/>
      <c r="P3841" s="328"/>
    </row>
    <row r="3842" spans="15:16" ht="12.75">
      <c r="O3842" s="328"/>
      <c r="P3842" s="328"/>
    </row>
    <row r="3843" spans="15:16" ht="12.75">
      <c r="O3843" s="328"/>
      <c r="P3843" s="328"/>
    </row>
    <row r="3844" spans="15:16" ht="12.75">
      <c r="O3844" s="328"/>
      <c r="P3844" s="328"/>
    </row>
    <row r="3845" spans="15:16" ht="12.75">
      <c r="O3845" s="328"/>
      <c r="P3845" s="328"/>
    </row>
    <row r="3846" spans="15:16" ht="12.75">
      <c r="O3846" s="328"/>
      <c r="P3846" s="328"/>
    </row>
    <row r="3847" spans="15:16" ht="12.75">
      <c r="O3847" s="328"/>
      <c r="P3847" s="328"/>
    </row>
    <row r="3848" spans="15:16" ht="12.75">
      <c r="O3848" s="328"/>
      <c r="P3848" s="328"/>
    </row>
    <row r="3849" spans="15:16" ht="12.75">
      <c r="O3849" s="328"/>
      <c r="P3849" s="328"/>
    </row>
    <row r="3850" spans="15:16" ht="12.75">
      <c r="O3850" s="328"/>
      <c r="P3850" s="328"/>
    </row>
    <row r="3851" spans="15:16" ht="12.75">
      <c r="O3851" s="328"/>
      <c r="P3851" s="328"/>
    </row>
    <row r="3852" spans="15:16" ht="12.75">
      <c r="O3852" s="328"/>
      <c r="P3852" s="328"/>
    </row>
    <row r="3853" spans="15:16" ht="12.75">
      <c r="O3853" s="328"/>
      <c r="P3853" s="328"/>
    </row>
    <row r="3854" spans="15:16" ht="12.75">
      <c r="O3854" s="328"/>
      <c r="P3854" s="328"/>
    </row>
    <row r="3855" spans="15:16" ht="12.75">
      <c r="O3855" s="328"/>
      <c r="P3855" s="328"/>
    </row>
    <row r="3856" spans="15:16" ht="12.75">
      <c r="O3856" s="328"/>
      <c r="P3856" s="328"/>
    </row>
    <row r="3857" spans="15:16" ht="12.75">
      <c r="O3857" s="328"/>
      <c r="P3857" s="328"/>
    </row>
    <row r="3858" spans="15:16" ht="12.75">
      <c r="O3858" s="328"/>
      <c r="P3858" s="328"/>
    </row>
    <row r="3859" spans="15:16" ht="12.75">
      <c r="O3859" s="328"/>
      <c r="P3859" s="328"/>
    </row>
    <row r="3860" spans="15:16" ht="12.75">
      <c r="O3860" s="328"/>
      <c r="P3860" s="328"/>
    </row>
    <row r="3861" spans="15:16" ht="12.75">
      <c r="O3861" s="328"/>
      <c r="P3861" s="328"/>
    </row>
    <row r="3862" spans="15:16" ht="12.75">
      <c r="O3862" s="328"/>
      <c r="P3862" s="328"/>
    </row>
    <row r="3863" spans="15:16" ht="12.75">
      <c r="O3863" s="328"/>
      <c r="P3863" s="328"/>
    </row>
    <row r="3864" spans="15:16" ht="12.75">
      <c r="O3864" s="328"/>
      <c r="P3864" s="328"/>
    </row>
    <row r="3865" spans="15:16" ht="12.75">
      <c r="O3865" s="328"/>
      <c r="P3865" s="328"/>
    </row>
    <row r="3866" spans="15:16" ht="12.75">
      <c r="O3866" s="328"/>
      <c r="P3866" s="328"/>
    </row>
    <row r="3867" spans="15:16" ht="12.75">
      <c r="O3867" s="328"/>
      <c r="P3867" s="328"/>
    </row>
    <row r="3868" spans="15:16" ht="12.75">
      <c r="O3868" s="328"/>
      <c r="P3868" s="328"/>
    </row>
    <row r="3869" spans="15:16" ht="12.75">
      <c r="O3869" s="328"/>
      <c r="P3869" s="328"/>
    </row>
    <row r="3870" spans="15:16" ht="12.75">
      <c r="O3870" s="328"/>
      <c r="P3870" s="328"/>
    </row>
    <row r="3871" spans="15:16" ht="12.75">
      <c r="O3871" s="328"/>
      <c r="P3871" s="328"/>
    </row>
    <row r="3872" spans="15:16" ht="12.75">
      <c r="O3872" s="328"/>
      <c r="P3872" s="328"/>
    </row>
    <row r="3873" spans="15:16" ht="12.75">
      <c r="O3873" s="328"/>
      <c r="P3873" s="328"/>
    </row>
    <row r="3874" spans="15:16" ht="12.75">
      <c r="O3874" s="328"/>
      <c r="P3874" s="328"/>
    </row>
    <row r="3875" spans="15:16" ht="12.75">
      <c r="O3875" s="328"/>
      <c r="P3875" s="328"/>
    </row>
    <row r="3876" spans="15:16" ht="12.75">
      <c r="O3876" s="328"/>
      <c r="P3876" s="328"/>
    </row>
    <row r="3877" spans="15:16" ht="12.75">
      <c r="O3877" s="328"/>
      <c r="P3877" s="328"/>
    </row>
    <row r="3878" spans="15:16" ht="12.75">
      <c r="O3878" s="328"/>
      <c r="P3878" s="328"/>
    </row>
    <row r="3879" spans="15:16" ht="12.75">
      <c r="O3879" s="328"/>
      <c r="P3879" s="328"/>
    </row>
    <row r="3880" spans="15:16" ht="12.75">
      <c r="O3880" s="328"/>
      <c r="P3880" s="328"/>
    </row>
    <row r="3881" spans="15:16" ht="12.75">
      <c r="O3881" s="328"/>
      <c r="P3881" s="328"/>
    </row>
    <row r="3882" spans="15:16" ht="12.75">
      <c r="O3882" s="328"/>
      <c r="P3882" s="328"/>
    </row>
    <row r="3883" spans="15:16" ht="12.75">
      <c r="O3883" s="328"/>
      <c r="P3883" s="328"/>
    </row>
    <row r="3884" spans="15:16" ht="12.75">
      <c r="O3884" s="328"/>
      <c r="P3884" s="328"/>
    </row>
    <row r="3885" spans="15:16" ht="12.75">
      <c r="O3885" s="328"/>
      <c r="P3885" s="328"/>
    </row>
    <row r="3886" spans="15:16" ht="12.75">
      <c r="O3886" s="328"/>
      <c r="P3886" s="328"/>
    </row>
    <row r="3887" spans="15:16" ht="12.75">
      <c r="O3887" s="328"/>
      <c r="P3887" s="328"/>
    </row>
    <row r="3888" spans="15:16" ht="12.75">
      <c r="O3888" s="328"/>
      <c r="P3888" s="328"/>
    </row>
    <row r="3889" spans="15:16" ht="12.75">
      <c r="O3889" s="328"/>
      <c r="P3889" s="328"/>
    </row>
    <row r="3890" spans="15:16" ht="12.75">
      <c r="O3890" s="328"/>
      <c r="P3890" s="328"/>
    </row>
    <row r="3891" spans="15:16" ht="12.75">
      <c r="O3891" s="328"/>
      <c r="P3891" s="328"/>
    </row>
    <row r="3892" spans="15:16" ht="12.75">
      <c r="O3892" s="328"/>
      <c r="P3892" s="328"/>
    </row>
    <row r="3893" spans="15:16" ht="12.75">
      <c r="O3893" s="328"/>
      <c r="P3893" s="328"/>
    </row>
    <row r="3894" spans="15:16" ht="12.75">
      <c r="O3894" s="328"/>
      <c r="P3894" s="328"/>
    </row>
    <row r="3895" spans="15:16" ht="12.75">
      <c r="O3895" s="328"/>
      <c r="P3895" s="328"/>
    </row>
    <row r="3896" spans="15:16" ht="12.75">
      <c r="O3896" s="328"/>
      <c r="P3896" s="328"/>
    </row>
    <row r="3897" spans="15:16" ht="12.75">
      <c r="O3897" s="328"/>
      <c r="P3897" s="328"/>
    </row>
    <row r="3898" spans="15:16" ht="12.75">
      <c r="O3898" s="328"/>
      <c r="P3898" s="328"/>
    </row>
    <row r="3899" spans="15:16" ht="12.75">
      <c r="O3899" s="328"/>
      <c r="P3899" s="328"/>
    </row>
    <row r="3900" spans="15:16" ht="12.75">
      <c r="O3900" s="328"/>
      <c r="P3900" s="328"/>
    </row>
    <row r="3901" spans="15:16" ht="12.75">
      <c r="O3901" s="328"/>
      <c r="P3901" s="328"/>
    </row>
    <row r="3902" spans="15:16" ht="12.75">
      <c r="O3902" s="328"/>
      <c r="P3902" s="328"/>
    </row>
    <row r="3903" spans="15:16" ht="12.75">
      <c r="O3903" s="328"/>
      <c r="P3903" s="328"/>
    </row>
    <row r="3904" spans="15:16" ht="12.75">
      <c r="O3904" s="328"/>
      <c r="P3904" s="328"/>
    </row>
    <row r="3905" spans="15:16" ht="12.75">
      <c r="O3905" s="328"/>
      <c r="P3905" s="328"/>
    </row>
    <row r="3906" spans="15:16" ht="12.75">
      <c r="O3906" s="328"/>
      <c r="P3906" s="328"/>
    </row>
    <row r="3907" spans="15:16" ht="12.75">
      <c r="O3907" s="328"/>
      <c r="P3907" s="328"/>
    </row>
    <row r="3908" spans="15:16" ht="12.75">
      <c r="O3908" s="328"/>
      <c r="P3908" s="328"/>
    </row>
    <row r="3909" spans="15:16" ht="12.75">
      <c r="O3909" s="328"/>
      <c r="P3909" s="328"/>
    </row>
    <row r="3910" spans="15:16" ht="12.75">
      <c r="O3910" s="328"/>
      <c r="P3910" s="328"/>
    </row>
    <row r="3911" spans="15:16" ht="12.75">
      <c r="O3911" s="328"/>
      <c r="P3911" s="328"/>
    </row>
    <row r="3912" spans="15:16" ht="12.75">
      <c r="O3912" s="328"/>
      <c r="P3912" s="328"/>
    </row>
    <row r="3913" spans="15:16" ht="12.75">
      <c r="O3913" s="328"/>
      <c r="P3913" s="328"/>
    </row>
    <row r="3914" spans="15:16" ht="12.75">
      <c r="O3914" s="328"/>
      <c r="P3914" s="328"/>
    </row>
    <row r="3915" spans="15:16" ht="12.75">
      <c r="O3915" s="328"/>
      <c r="P3915" s="328"/>
    </row>
    <row r="3916" spans="15:16" ht="12.75">
      <c r="O3916" s="328"/>
      <c r="P3916" s="328"/>
    </row>
    <row r="3917" spans="15:16" ht="12.75">
      <c r="O3917" s="328"/>
      <c r="P3917" s="328"/>
    </row>
    <row r="3918" spans="15:16" ht="12.75">
      <c r="O3918" s="328"/>
      <c r="P3918" s="328"/>
    </row>
    <row r="3919" spans="15:16" ht="12.75">
      <c r="O3919" s="328"/>
      <c r="P3919" s="328"/>
    </row>
    <row r="3920" spans="15:16" ht="12.75">
      <c r="O3920" s="328"/>
      <c r="P3920" s="328"/>
    </row>
    <row r="3921" spans="15:16" ht="12.75">
      <c r="O3921" s="328"/>
      <c r="P3921" s="328"/>
    </row>
    <row r="3922" spans="15:16" ht="12.75">
      <c r="O3922" s="328"/>
      <c r="P3922" s="328"/>
    </row>
    <row r="3923" spans="15:16" ht="12.75">
      <c r="O3923" s="328"/>
      <c r="P3923" s="328"/>
    </row>
    <row r="3924" spans="15:16" ht="12.75">
      <c r="O3924" s="328"/>
      <c r="P3924" s="328"/>
    </row>
    <row r="3925" spans="15:16" ht="12.75">
      <c r="O3925" s="328"/>
      <c r="P3925" s="328"/>
    </row>
    <row r="3926" spans="15:16" ht="12.75">
      <c r="O3926" s="328"/>
      <c r="P3926" s="328"/>
    </row>
    <row r="3927" spans="15:16" ht="12.75">
      <c r="O3927" s="328"/>
      <c r="P3927" s="328"/>
    </row>
    <row r="3928" spans="15:16" ht="12.75">
      <c r="O3928" s="328"/>
      <c r="P3928" s="328"/>
    </row>
    <row r="3929" spans="15:16" ht="12.75">
      <c r="O3929" s="328"/>
      <c r="P3929" s="328"/>
    </row>
    <row r="3930" spans="15:16" ht="12.75">
      <c r="O3930" s="328"/>
      <c r="P3930" s="328"/>
    </row>
    <row r="3931" spans="15:16" ht="12.75">
      <c r="O3931" s="328"/>
      <c r="P3931" s="328"/>
    </row>
    <row r="3932" spans="15:16" ht="12.75">
      <c r="O3932" s="328"/>
      <c r="P3932" s="328"/>
    </row>
    <row r="3933" spans="15:16" ht="12.75">
      <c r="O3933" s="328"/>
      <c r="P3933" s="328"/>
    </row>
    <row r="3934" spans="15:16" ht="12.75">
      <c r="O3934" s="328"/>
      <c r="P3934" s="328"/>
    </row>
    <row r="3935" spans="15:16" ht="12.75">
      <c r="O3935" s="328"/>
      <c r="P3935" s="328"/>
    </row>
    <row r="3936" spans="15:16" ht="12.75">
      <c r="O3936" s="328"/>
      <c r="P3936" s="328"/>
    </row>
    <row r="3937" spans="15:16" ht="12.75">
      <c r="O3937" s="328"/>
      <c r="P3937" s="328"/>
    </row>
    <row r="3938" spans="15:16" ht="12.75">
      <c r="O3938" s="328"/>
      <c r="P3938" s="328"/>
    </row>
    <row r="3939" spans="15:16" ht="12.75">
      <c r="O3939" s="328"/>
      <c r="P3939" s="328"/>
    </row>
    <row r="3940" spans="15:16" ht="12.75">
      <c r="O3940" s="328"/>
      <c r="P3940" s="328"/>
    </row>
    <row r="3941" spans="15:16" ht="12.75">
      <c r="O3941" s="328"/>
      <c r="P3941" s="328"/>
    </row>
    <row r="3942" spans="15:16" ht="12.75">
      <c r="O3942" s="328"/>
      <c r="P3942" s="328"/>
    </row>
    <row r="3943" spans="15:16" ht="12.75">
      <c r="O3943" s="328"/>
      <c r="P3943" s="328"/>
    </row>
    <row r="3944" spans="15:16" ht="12.75">
      <c r="O3944" s="328"/>
      <c r="P3944" s="328"/>
    </row>
    <row r="3945" spans="15:16" ht="12.75">
      <c r="O3945" s="328"/>
      <c r="P3945" s="328"/>
    </row>
    <row r="3946" spans="15:16" ht="12.75">
      <c r="O3946" s="328"/>
      <c r="P3946" s="328"/>
    </row>
    <row r="3947" spans="15:16" ht="12.75">
      <c r="O3947" s="328"/>
      <c r="P3947" s="328"/>
    </row>
    <row r="3948" spans="15:16" ht="12.75">
      <c r="O3948" s="328"/>
      <c r="P3948" s="328"/>
    </row>
    <row r="3949" spans="15:16" ht="12.75">
      <c r="O3949" s="328"/>
      <c r="P3949" s="328"/>
    </row>
    <row r="3950" spans="15:16" ht="12.75">
      <c r="O3950" s="328"/>
      <c r="P3950" s="328"/>
    </row>
    <row r="3951" spans="15:16" ht="12.75">
      <c r="O3951" s="328"/>
      <c r="P3951" s="328"/>
    </row>
    <row r="3952" spans="15:16" ht="12.75">
      <c r="O3952" s="328"/>
      <c r="P3952" s="328"/>
    </row>
    <row r="3953" spans="15:16" ht="12.75">
      <c r="O3953" s="328"/>
      <c r="P3953" s="328"/>
    </row>
    <row r="3954" spans="15:16" ht="12.75">
      <c r="O3954" s="328"/>
      <c r="P3954" s="328"/>
    </row>
    <row r="3955" spans="15:16" ht="12.75">
      <c r="O3955" s="328"/>
      <c r="P3955" s="328"/>
    </row>
    <row r="3956" spans="15:16" ht="12.75">
      <c r="O3956" s="328"/>
      <c r="P3956" s="328"/>
    </row>
    <row r="3957" spans="15:16" ht="12.75">
      <c r="O3957" s="328"/>
      <c r="P3957" s="328"/>
    </row>
    <row r="3958" spans="15:16" ht="12.75">
      <c r="O3958" s="328"/>
      <c r="P3958" s="328"/>
    </row>
    <row r="3959" spans="15:16" ht="12.75">
      <c r="O3959" s="328"/>
      <c r="P3959" s="328"/>
    </row>
    <row r="3960" spans="15:16" ht="12.75">
      <c r="O3960" s="328"/>
      <c r="P3960" s="328"/>
    </row>
    <row r="3961" spans="15:16" ht="12.75">
      <c r="O3961" s="328"/>
      <c r="P3961" s="328"/>
    </row>
    <row r="3962" spans="15:16" ht="12.75">
      <c r="O3962" s="328"/>
      <c r="P3962" s="328"/>
    </row>
    <row r="3963" spans="15:16" ht="12.75">
      <c r="O3963" s="328"/>
      <c r="P3963" s="328"/>
    </row>
    <row r="3964" spans="15:16" ht="12.75">
      <c r="O3964" s="328"/>
      <c r="P3964" s="328"/>
    </row>
    <row r="3965" spans="15:16" ht="12.75">
      <c r="O3965" s="328"/>
      <c r="P3965" s="328"/>
    </row>
    <row r="3966" spans="15:16" ht="12.75">
      <c r="O3966" s="328"/>
      <c r="P3966" s="328"/>
    </row>
    <row r="3967" spans="15:16" ht="12.75">
      <c r="O3967" s="328"/>
      <c r="P3967" s="328"/>
    </row>
    <row r="3968" spans="15:16" ht="12.75">
      <c r="O3968" s="328"/>
      <c r="P3968" s="328"/>
    </row>
    <row r="3969" spans="15:16" ht="12.75">
      <c r="O3969" s="328"/>
      <c r="P3969" s="328"/>
    </row>
    <row r="3970" spans="15:16" ht="12.75">
      <c r="O3970" s="328"/>
      <c r="P3970" s="328"/>
    </row>
    <row r="3971" spans="15:16" ht="12.75">
      <c r="O3971" s="328"/>
      <c r="P3971" s="328"/>
    </row>
    <row r="3972" spans="15:16" ht="12.75">
      <c r="O3972" s="328"/>
      <c r="P3972" s="328"/>
    </row>
    <row r="3973" spans="15:16" ht="12.75">
      <c r="O3973" s="328"/>
      <c r="P3973" s="328"/>
    </row>
    <row r="3974" spans="15:16" ht="12.75">
      <c r="O3974" s="328"/>
      <c r="P3974" s="328"/>
    </row>
    <row r="3975" spans="15:16" ht="12.75">
      <c r="O3975" s="328"/>
      <c r="P3975" s="328"/>
    </row>
    <row r="3976" spans="15:16" ht="12.75">
      <c r="O3976" s="328"/>
      <c r="P3976" s="328"/>
    </row>
    <row r="3977" spans="15:16" ht="12.75">
      <c r="O3977" s="328"/>
      <c r="P3977" s="328"/>
    </row>
    <row r="3978" spans="15:16" ht="12.75">
      <c r="O3978" s="328"/>
      <c r="P3978" s="328"/>
    </row>
    <row r="3979" spans="15:16" ht="12.75">
      <c r="O3979" s="328"/>
      <c r="P3979" s="328"/>
    </row>
    <row r="3980" spans="15:16" ht="12.75">
      <c r="O3980" s="328"/>
      <c r="P3980" s="328"/>
    </row>
    <row r="3981" spans="15:16" ht="12.75">
      <c r="O3981" s="328"/>
      <c r="P3981" s="328"/>
    </row>
    <row r="3982" spans="15:16" ht="12.75">
      <c r="O3982" s="328"/>
      <c r="P3982" s="328"/>
    </row>
    <row r="3983" spans="15:16" ht="12.75">
      <c r="O3983" s="328"/>
      <c r="P3983" s="328"/>
    </row>
    <row r="3984" spans="15:16" ht="12.75">
      <c r="O3984" s="328"/>
      <c r="P3984" s="328"/>
    </row>
    <row r="3985" spans="15:16" ht="12.75">
      <c r="O3985" s="328"/>
      <c r="P3985" s="328"/>
    </row>
    <row r="3986" spans="15:16" ht="12.75">
      <c r="O3986" s="328"/>
      <c r="P3986" s="328"/>
    </row>
    <row r="3987" spans="15:16" ht="12.75">
      <c r="O3987" s="328"/>
      <c r="P3987" s="328"/>
    </row>
    <row r="3988" spans="15:16" ht="12.75">
      <c r="O3988" s="328"/>
      <c r="P3988" s="328"/>
    </row>
    <row r="3989" spans="15:16" ht="12.75">
      <c r="O3989" s="328"/>
      <c r="P3989" s="328"/>
    </row>
    <row r="3990" spans="15:16" ht="12.75">
      <c r="O3990" s="328"/>
      <c r="P3990" s="328"/>
    </row>
    <row r="3991" spans="15:16" ht="12.75">
      <c r="O3991" s="328"/>
      <c r="P3991" s="328"/>
    </row>
    <row r="3992" spans="15:16" ht="12.75">
      <c r="O3992" s="328"/>
      <c r="P3992" s="328"/>
    </row>
    <row r="3993" spans="15:16" ht="12.75">
      <c r="O3993" s="328"/>
      <c r="P3993" s="328"/>
    </row>
    <row r="3994" spans="15:16" ht="12.75">
      <c r="O3994" s="328"/>
      <c r="P3994" s="328"/>
    </row>
    <row r="3995" spans="15:16" ht="12.75">
      <c r="O3995" s="328"/>
      <c r="P3995" s="328"/>
    </row>
    <row r="3996" spans="15:16" ht="12.75">
      <c r="O3996" s="328"/>
      <c r="P3996" s="328"/>
    </row>
    <row r="3997" spans="15:16" ht="12.75">
      <c r="O3997" s="328"/>
      <c r="P3997" s="328"/>
    </row>
    <row r="3998" spans="15:16" ht="12.75">
      <c r="O3998" s="328"/>
      <c r="P3998" s="328"/>
    </row>
    <row r="3999" spans="15:16" ht="12.75">
      <c r="O3999" s="328"/>
      <c r="P3999" s="328"/>
    </row>
    <row r="4000" spans="15:16" ht="12.75">
      <c r="O4000" s="328"/>
      <c r="P4000" s="328"/>
    </row>
    <row r="4001" spans="15:16" ht="12.75">
      <c r="O4001" s="328"/>
      <c r="P4001" s="328"/>
    </row>
    <row r="4002" spans="15:16" ht="12.75">
      <c r="O4002" s="328"/>
      <c r="P4002" s="328"/>
    </row>
    <row r="4003" spans="15:16" ht="12.75">
      <c r="O4003" s="328"/>
      <c r="P4003" s="328"/>
    </row>
    <row r="4004" spans="15:16" ht="12.75">
      <c r="O4004" s="328"/>
      <c r="P4004" s="328"/>
    </row>
    <row r="4005" spans="15:16" ht="12.75">
      <c r="O4005" s="328"/>
      <c r="P4005" s="328"/>
    </row>
    <row r="4006" spans="15:16" ht="12.75">
      <c r="O4006" s="328"/>
      <c r="P4006" s="328"/>
    </row>
    <row r="4007" spans="15:16" ht="12.75">
      <c r="O4007" s="328"/>
      <c r="P4007" s="328"/>
    </row>
    <row r="4008" spans="15:16" ht="12.75">
      <c r="O4008" s="328"/>
      <c r="P4008" s="328"/>
    </row>
    <row r="4009" spans="15:16" ht="12.75">
      <c r="O4009" s="328"/>
      <c r="P4009" s="328"/>
    </row>
    <row r="4010" spans="15:16" ht="12.75">
      <c r="O4010" s="328"/>
      <c r="P4010" s="328"/>
    </row>
    <row r="4011" spans="15:16" ht="12.75">
      <c r="O4011" s="328"/>
      <c r="P4011" s="328"/>
    </row>
    <row r="4012" spans="15:16" ht="12.75">
      <c r="O4012" s="328"/>
      <c r="P4012" s="328"/>
    </row>
    <row r="4013" spans="15:16" ht="12.75">
      <c r="O4013" s="328"/>
      <c r="P4013" s="328"/>
    </row>
    <row r="4014" spans="15:16" ht="12.75">
      <c r="O4014" s="328"/>
      <c r="P4014" s="328"/>
    </row>
    <row r="4015" spans="15:16" ht="12.75">
      <c r="O4015" s="328"/>
      <c r="P4015" s="328"/>
    </row>
    <row r="4016" spans="15:16" ht="12.75">
      <c r="O4016" s="328"/>
      <c r="P4016" s="328"/>
    </row>
    <row r="4017" spans="15:16" ht="12.75">
      <c r="O4017" s="328"/>
      <c r="P4017" s="328"/>
    </row>
    <row r="4018" spans="15:16" ht="12.75">
      <c r="O4018" s="328"/>
      <c r="P4018" s="328"/>
    </row>
    <row r="4019" spans="15:16" ht="12.75">
      <c r="O4019" s="328"/>
      <c r="P4019" s="328"/>
    </row>
    <row r="4020" spans="15:16" ht="12.75">
      <c r="O4020" s="328"/>
      <c r="P4020" s="328"/>
    </row>
    <row r="4021" spans="15:16" ht="12.75">
      <c r="O4021" s="328"/>
      <c r="P4021" s="328"/>
    </row>
    <row r="4022" spans="15:16" ht="12.75">
      <c r="O4022" s="328"/>
      <c r="P4022" s="328"/>
    </row>
    <row r="4023" spans="15:16" ht="12.75">
      <c r="O4023" s="328"/>
      <c r="P4023" s="328"/>
    </row>
    <row r="4024" spans="15:16" ht="12.75">
      <c r="O4024" s="328"/>
      <c r="P4024" s="328"/>
    </row>
    <row r="4025" spans="15:16" ht="12.75">
      <c r="O4025" s="328"/>
      <c r="P4025" s="328"/>
    </row>
    <row r="4026" spans="15:16" ht="12.75">
      <c r="O4026" s="328"/>
      <c r="P4026" s="328"/>
    </row>
    <row r="4027" spans="15:16" ht="12.75">
      <c r="O4027" s="328"/>
      <c r="P4027" s="328"/>
    </row>
    <row r="4028" spans="15:16" ht="12.75">
      <c r="O4028" s="328"/>
      <c r="P4028" s="328"/>
    </row>
    <row r="4029" spans="15:16" ht="12.75">
      <c r="O4029" s="328"/>
      <c r="P4029" s="328"/>
    </row>
    <row r="4030" spans="15:16" ht="12.75">
      <c r="O4030" s="328"/>
      <c r="P4030" s="328"/>
    </row>
    <row r="4031" spans="15:16" ht="12.75">
      <c r="O4031" s="328"/>
      <c r="P4031" s="328"/>
    </row>
    <row r="4032" spans="15:16" ht="12.75">
      <c r="O4032" s="328"/>
      <c r="P4032" s="328"/>
    </row>
    <row r="4033" spans="15:16" ht="12.75">
      <c r="O4033" s="328"/>
      <c r="P4033" s="328"/>
    </row>
    <row r="4034" spans="15:16" ht="12.75">
      <c r="O4034" s="328"/>
      <c r="P4034" s="328"/>
    </row>
    <row r="4035" spans="15:16" ht="12.75">
      <c r="O4035" s="328"/>
      <c r="P4035" s="328"/>
    </row>
    <row r="4036" spans="15:16" ht="12.75">
      <c r="O4036" s="328"/>
      <c r="P4036" s="328"/>
    </row>
    <row r="4037" spans="15:16" ht="12.75">
      <c r="O4037" s="328"/>
      <c r="P4037" s="328"/>
    </row>
    <row r="4038" spans="15:16" ht="12.75">
      <c r="O4038" s="328"/>
      <c r="P4038" s="328"/>
    </row>
    <row r="4039" spans="15:16" ht="12.75">
      <c r="O4039" s="328"/>
      <c r="P4039" s="328"/>
    </row>
    <row r="4040" spans="15:16" ht="12.75">
      <c r="O4040" s="328"/>
      <c r="P4040" s="328"/>
    </row>
    <row r="4041" spans="15:16" ht="12.75">
      <c r="O4041" s="328"/>
      <c r="P4041" s="328"/>
    </row>
    <row r="4042" spans="15:16" ht="12.75">
      <c r="O4042" s="328"/>
      <c r="P4042" s="328"/>
    </row>
    <row r="4043" spans="15:16" ht="12.75">
      <c r="O4043" s="328"/>
      <c r="P4043" s="328"/>
    </row>
    <row r="4044" spans="15:16" ht="12.75">
      <c r="O4044" s="328"/>
      <c r="P4044" s="328"/>
    </row>
    <row r="4045" spans="15:16" ht="12.75">
      <c r="O4045" s="328"/>
      <c r="P4045" s="328"/>
    </row>
    <row r="4046" spans="15:16" ht="12.75">
      <c r="O4046" s="328"/>
      <c r="P4046" s="328"/>
    </row>
    <row r="4047" spans="15:16" ht="12.75">
      <c r="O4047" s="328"/>
      <c r="P4047" s="328"/>
    </row>
    <row r="4048" spans="15:16" ht="12.75">
      <c r="O4048" s="328"/>
      <c r="P4048" s="328"/>
    </row>
    <row r="4049" spans="15:16" ht="12.75">
      <c r="O4049" s="328"/>
      <c r="P4049" s="328"/>
    </row>
    <row r="4050" spans="15:16" ht="12.75">
      <c r="O4050" s="328"/>
      <c r="P4050" s="328"/>
    </row>
    <row r="4051" spans="15:16" ht="12.75">
      <c r="O4051" s="328"/>
      <c r="P4051" s="328"/>
    </row>
    <row r="4052" spans="15:16" ht="12.75">
      <c r="O4052" s="328"/>
      <c r="P4052" s="328"/>
    </row>
    <row r="4053" spans="15:16" ht="12.75">
      <c r="O4053" s="328"/>
      <c r="P4053" s="328"/>
    </row>
    <row r="4054" spans="15:16" ht="12.75">
      <c r="O4054" s="328"/>
      <c r="P4054" s="328"/>
    </row>
    <row r="4055" spans="15:16" ht="12.75">
      <c r="O4055" s="328"/>
      <c r="P4055" s="328"/>
    </row>
    <row r="4056" spans="15:16" ht="12.75">
      <c r="O4056" s="328"/>
      <c r="P4056" s="328"/>
    </row>
    <row r="4057" spans="15:16" ht="12.75">
      <c r="O4057" s="328"/>
      <c r="P4057" s="328"/>
    </row>
    <row r="4058" spans="15:16" ht="12.75">
      <c r="O4058" s="328"/>
      <c r="P4058" s="328"/>
    </row>
    <row r="4059" spans="15:16" ht="12.75">
      <c r="O4059" s="328"/>
      <c r="P4059" s="328"/>
    </row>
    <row r="4060" spans="15:16" ht="12.75">
      <c r="O4060" s="328"/>
      <c r="P4060" s="328"/>
    </row>
    <row r="4061" spans="15:16" ht="12.75">
      <c r="O4061" s="328"/>
      <c r="P4061" s="328"/>
    </row>
    <row r="4062" spans="15:16" ht="12.75">
      <c r="O4062" s="328"/>
      <c r="P4062" s="328"/>
    </row>
    <row r="4063" spans="15:16" ht="12.75">
      <c r="O4063" s="328"/>
      <c r="P4063" s="328"/>
    </row>
    <row r="4064" spans="15:16" ht="12.75">
      <c r="O4064" s="328"/>
      <c r="P4064" s="328"/>
    </row>
    <row r="4065" spans="15:16" ht="12.75">
      <c r="O4065" s="328"/>
      <c r="P4065" s="328"/>
    </row>
    <row r="4066" spans="15:16" ht="12.75">
      <c r="O4066" s="328"/>
      <c r="P4066" s="328"/>
    </row>
    <row r="4067" spans="15:16" ht="12.75">
      <c r="O4067" s="328"/>
      <c r="P4067" s="328"/>
    </row>
    <row r="4068" spans="15:16" ht="12.75">
      <c r="O4068" s="328"/>
      <c r="P4068" s="328"/>
    </row>
    <row r="4069" spans="15:16" ht="12.75">
      <c r="O4069" s="328"/>
      <c r="P4069" s="328"/>
    </row>
    <row r="4070" spans="15:16" ht="12.75">
      <c r="O4070" s="328"/>
      <c r="P4070" s="328"/>
    </row>
    <row r="4071" spans="15:16" ht="12.75">
      <c r="O4071" s="328"/>
      <c r="P4071" s="328"/>
    </row>
    <row r="4072" spans="15:16" ht="12.75">
      <c r="O4072" s="328"/>
      <c r="P4072" s="328"/>
    </row>
    <row r="4073" spans="15:16" ht="12.75">
      <c r="O4073" s="328"/>
      <c r="P4073" s="328"/>
    </row>
    <row r="4074" spans="15:16" ht="12.75">
      <c r="O4074" s="328"/>
      <c r="P4074" s="328"/>
    </row>
    <row r="4075" spans="15:16" ht="12.75">
      <c r="O4075" s="328"/>
      <c r="P4075" s="328"/>
    </row>
    <row r="4076" spans="15:16" ht="12.75">
      <c r="O4076" s="328"/>
      <c r="P4076" s="328"/>
    </row>
    <row r="4077" spans="15:16" ht="12.75">
      <c r="O4077" s="328"/>
      <c r="P4077" s="328"/>
    </row>
    <row r="4078" spans="15:16" ht="12.75">
      <c r="O4078" s="328"/>
      <c r="P4078" s="328"/>
    </row>
    <row r="4079" spans="15:16" ht="12.75">
      <c r="O4079" s="328"/>
      <c r="P4079" s="328"/>
    </row>
    <row r="4080" spans="15:16" ht="12.75">
      <c r="O4080" s="328"/>
      <c r="P4080" s="328"/>
    </row>
    <row r="4081" spans="15:16" ht="12.75">
      <c r="O4081" s="328"/>
      <c r="P4081" s="328"/>
    </row>
    <row r="4082" spans="15:16" ht="12.75">
      <c r="O4082" s="328"/>
      <c r="P4082" s="328"/>
    </row>
    <row r="4083" spans="15:16" ht="12.75">
      <c r="O4083" s="328"/>
      <c r="P4083" s="328"/>
    </row>
    <row r="4084" spans="15:16" ht="12.75">
      <c r="O4084" s="328"/>
      <c r="P4084" s="328"/>
    </row>
    <row r="4085" spans="15:16" ht="12.75">
      <c r="O4085" s="328"/>
      <c r="P4085" s="328"/>
    </row>
    <row r="4086" spans="15:16" ht="12.75">
      <c r="O4086" s="328"/>
      <c r="P4086" s="328"/>
    </row>
    <row r="4087" spans="15:16" ht="12.75">
      <c r="O4087" s="328"/>
      <c r="P4087" s="328"/>
    </row>
    <row r="4088" spans="15:16" ht="12.75">
      <c r="O4088" s="328"/>
      <c r="P4088" s="328"/>
    </row>
    <row r="4089" spans="15:16" ht="12.75">
      <c r="O4089" s="328"/>
      <c r="P4089" s="328"/>
    </row>
    <row r="4090" spans="15:16" ht="12.75">
      <c r="O4090" s="328"/>
      <c r="P4090" s="328"/>
    </row>
    <row r="4091" spans="15:16" ht="12.75">
      <c r="O4091" s="328"/>
      <c r="P4091" s="328"/>
    </row>
    <row r="4092" spans="15:16" ht="12.75">
      <c r="O4092" s="328"/>
      <c r="P4092" s="328"/>
    </row>
    <row r="4093" spans="15:16" ht="12.75">
      <c r="O4093" s="328"/>
      <c r="P4093" s="328"/>
    </row>
    <row r="4094" spans="15:16" ht="12.75">
      <c r="O4094" s="328"/>
      <c r="P4094" s="328"/>
    </row>
    <row r="4095" spans="15:16" ht="12.75">
      <c r="O4095" s="328"/>
      <c r="P4095" s="328"/>
    </row>
    <row r="4096" spans="15:16" ht="12.75">
      <c r="O4096" s="328"/>
      <c r="P4096" s="328"/>
    </row>
    <row r="4097" spans="15:16" ht="12.75">
      <c r="O4097" s="328"/>
      <c r="P4097" s="328"/>
    </row>
    <row r="4098" spans="15:16" ht="12.75">
      <c r="O4098" s="328"/>
      <c r="P4098" s="328"/>
    </row>
    <row r="4099" spans="15:16" ht="12.75">
      <c r="O4099" s="328"/>
      <c r="P4099" s="328"/>
    </row>
    <row r="4100" spans="15:16" ht="12.75">
      <c r="O4100" s="328"/>
      <c r="P4100" s="328"/>
    </row>
    <row r="4101" spans="15:16" ht="12.75">
      <c r="O4101" s="328"/>
      <c r="P4101" s="328"/>
    </row>
    <row r="4102" spans="15:16" ht="12.75">
      <c r="O4102" s="328"/>
      <c r="P4102" s="328"/>
    </row>
    <row r="4103" spans="15:16" ht="12.75">
      <c r="O4103" s="328"/>
      <c r="P4103" s="328"/>
    </row>
    <row r="4104" spans="15:16" ht="12.75">
      <c r="O4104" s="328"/>
      <c r="P4104" s="328"/>
    </row>
    <row r="4105" spans="15:16" ht="12.75">
      <c r="O4105" s="328"/>
      <c r="P4105" s="328"/>
    </row>
    <row r="4106" spans="15:16" ht="12.75">
      <c r="O4106" s="328"/>
      <c r="P4106" s="328"/>
    </row>
    <row r="4107" spans="15:16" ht="12.75">
      <c r="O4107" s="328"/>
      <c r="P4107" s="328"/>
    </row>
    <row r="4108" spans="15:16" ht="12.75">
      <c r="O4108" s="328"/>
      <c r="P4108" s="328"/>
    </row>
    <row r="4109" spans="15:16" ht="12.75">
      <c r="O4109" s="328"/>
      <c r="P4109" s="328"/>
    </row>
    <row r="4110" spans="15:16" ht="12.75">
      <c r="O4110" s="328"/>
      <c r="P4110" s="328"/>
    </row>
    <row r="4111" spans="15:16" ht="12.75">
      <c r="O4111" s="328"/>
      <c r="P4111" s="328"/>
    </row>
    <row r="4112" spans="15:16" ht="12.75">
      <c r="O4112" s="328"/>
      <c r="P4112" s="328"/>
    </row>
    <row r="4113" spans="15:16" ht="12.75">
      <c r="O4113" s="328"/>
      <c r="P4113" s="328"/>
    </row>
    <row r="4114" spans="15:16" ht="12.75">
      <c r="O4114" s="328"/>
      <c r="P4114" s="328"/>
    </row>
    <row r="4115" spans="15:16" ht="12.75">
      <c r="O4115" s="328"/>
      <c r="P4115" s="328"/>
    </row>
    <row r="4116" spans="15:16" ht="12.75">
      <c r="O4116" s="328"/>
      <c r="P4116" s="328"/>
    </row>
    <row r="4117" spans="15:16" ht="12.75">
      <c r="O4117" s="328"/>
      <c r="P4117" s="328"/>
    </row>
    <row r="4118" spans="15:16" ht="12.75">
      <c r="O4118" s="328"/>
      <c r="P4118" s="328"/>
    </row>
    <row r="4119" spans="15:16" ht="12.75">
      <c r="O4119" s="328"/>
      <c r="P4119" s="328"/>
    </row>
    <row r="4120" spans="15:16" ht="12.75">
      <c r="O4120" s="328"/>
      <c r="P4120" s="328"/>
    </row>
    <row r="4121" spans="15:16" ht="12.75">
      <c r="O4121" s="328"/>
      <c r="P4121" s="328"/>
    </row>
    <row r="4122" spans="15:16" ht="12.75">
      <c r="O4122" s="328"/>
      <c r="P4122" s="328"/>
    </row>
    <row r="4123" spans="15:16" ht="12.75">
      <c r="O4123" s="328"/>
      <c r="P4123" s="328"/>
    </row>
    <row r="4124" spans="15:16" ht="12.75">
      <c r="O4124" s="328"/>
      <c r="P4124" s="328"/>
    </row>
    <row r="4125" spans="15:16" ht="12.75">
      <c r="O4125" s="328"/>
      <c r="P4125" s="328"/>
    </row>
    <row r="4126" spans="15:16" ht="12.75">
      <c r="O4126" s="328"/>
      <c r="P4126" s="328"/>
    </row>
    <row r="4127" spans="15:16" ht="12.75">
      <c r="O4127" s="328"/>
      <c r="P4127" s="328"/>
    </row>
    <row r="4128" spans="15:16" ht="12.75">
      <c r="O4128" s="328"/>
      <c r="P4128" s="328"/>
    </row>
    <row r="4129" spans="15:16" ht="12.75">
      <c r="O4129" s="328"/>
      <c r="P4129" s="328"/>
    </row>
    <row r="4130" spans="15:16" ht="12.75">
      <c r="O4130" s="328"/>
      <c r="P4130" s="328"/>
    </row>
    <row r="4131" spans="15:16" ht="12.75">
      <c r="O4131" s="328"/>
      <c r="P4131" s="328"/>
    </row>
    <row r="4132" spans="15:16" ht="12.75">
      <c r="O4132" s="328"/>
      <c r="P4132" s="328"/>
    </row>
    <row r="4133" spans="15:16" ht="12.75">
      <c r="O4133" s="328"/>
      <c r="P4133" s="328"/>
    </row>
    <row r="4134" spans="15:16" ht="12.75">
      <c r="O4134" s="328"/>
      <c r="P4134" s="328"/>
    </row>
    <row r="4135" spans="15:16" ht="12.75">
      <c r="O4135" s="328"/>
      <c r="P4135" s="328"/>
    </row>
    <row r="4136" spans="15:16" ht="12.75">
      <c r="O4136" s="328"/>
      <c r="P4136" s="328"/>
    </row>
    <row r="4137" spans="15:16" ht="12.75">
      <c r="O4137" s="328"/>
      <c r="P4137" s="328"/>
    </row>
    <row r="4138" spans="15:16" ht="12.75">
      <c r="O4138" s="328"/>
      <c r="P4138" s="328"/>
    </row>
    <row r="4139" spans="15:16" ht="12.75">
      <c r="O4139" s="328"/>
      <c r="P4139" s="328"/>
    </row>
    <row r="4140" spans="15:16" ht="12.75">
      <c r="O4140" s="328"/>
      <c r="P4140" s="328"/>
    </row>
    <row r="4141" spans="15:16" ht="12.75">
      <c r="O4141" s="328"/>
      <c r="P4141" s="328"/>
    </row>
    <row r="4142" spans="15:16" ht="12.75">
      <c r="O4142" s="328"/>
      <c r="P4142" s="328"/>
    </row>
    <row r="4143" spans="15:16" ht="12.75">
      <c r="O4143" s="328"/>
      <c r="P4143" s="328"/>
    </row>
    <row r="4144" spans="15:16" ht="12.75">
      <c r="O4144" s="328"/>
      <c r="P4144" s="328"/>
    </row>
    <row r="4145" spans="15:16" ht="12.75">
      <c r="O4145" s="328"/>
      <c r="P4145" s="328"/>
    </row>
    <row r="4146" spans="15:16" ht="12.75">
      <c r="O4146" s="328"/>
      <c r="P4146" s="328"/>
    </row>
    <row r="4147" spans="15:16" ht="12.75">
      <c r="O4147" s="328"/>
      <c r="P4147" s="328"/>
    </row>
    <row r="4148" spans="15:16" ht="12.75">
      <c r="O4148" s="328"/>
      <c r="P4148" s="328"/>
    </row>
    <row r="4149" spans="15:16" ht="12.75">
      <c r="O4149" s="328"/>
      <c r="P4149" s="328"/>
    </row>
    <row r="4150" spans="15:16" ht="12.75">
      <c r="O4150" s="328"/>
      <c r="P4150" s="328"/>
    </row>
    <row r="4151" spans="15:16" ht="12.75">
      <c r="O4151" s="328"/>
      <c r="P4151" s="328"/>
    </row>
    <row r="4152" spans="15:16" ht="12.75">
      <c r="O4152" s="328"/>
      <c r="P4152" s="328"/>
    </row>
    <row r="4153" spans="15:16" ht="12.75">
      <c r="O4153" s="328"/>
      <c r="P4153" s="328"/>
    </row>
    <row r="4154" spans="15:16" ht="12.75">
      <c r="O4154" s="328"/>
      <c r="P4154" s="328"/>
    </row>
    <row r="4155" spans="15:16" ht="12.75">
      <c r="O4155" s="328"/>
      <c r="P4155" s="328"/>
    </row>
    <row r="4156" spans="15:16" ht="12.75">
      <c r="O4156" s="328"/>
      <c r="P4156" s="328"/>
    </row>
    <row r="4157" spans="15:16" ht="12.75">
      <c r="O4157" s="328"/>
      <c r="P4157" s="328"/>
    </row>
    <row r="4158" spans="15:16" ht="12.75">
      <c r="O4158" s="328"/>
      <c r="P4158" s="328"/>
    </row>
    <row r="4159" spans="15:16" ht="12.75">
      <c r="O4159" s="328"/>
      <c r="P4159" s="328"/>
    </row>
    <row r="4160" spans="15:16" ht="12.75">
      <c r="O4160" s="328"/>
      <c r="P4160" s="328"/>
    </row>
    <row r="4161" spans="15:16" ht="12.75">
      <c r="O4161" s="328"/>
      <c r="P4161" s="328"/>
    </row>
    <row r="4162" spans="15:16" ht="12.75">
      <c r="O4162" s="328"/>
      <c r="P4162" s="328"/>
    </row>
    <row r="4163" spans="15:16" ht="12.75">
      <c r="O4163" s="328"/>
      <c r="P4163" s="328"/>
    </row>
    <row r="4164" spans="15:16" ht="12.75">
      <c r="O4164" s="328"/>
      <c r="P4164" s="328"/>
    </row>
    <row r="4165" spans="15:16" ht="12.75">
      <c r="O4165" s="328"/>
      <c r="P4165" s="328"/>
    </row>
    <row r="4166" spans="15:16" ht="12.75">
      <c r="O4166" s="328"/>
      <c r="P4166" s="328"/>
    </row>
    <row r="4167" spans="15:16" ht="12.75">
      <c r="O4167" s="328"/>
      <c r="P4167" s="328"/>
    </row>
    <row r="4168" spans="15:16" ht="12.75">
      <c r="O4168" s="328"/>
      <c r="P4168" s="328"/>
    </row>
    <row r="4169" spans="15:16" ht="12.75">
      <c r="O4169" s="328"/>
      <c r="P4169" s="328"/>
    </row>
    <row r="4170" spans="15:16" ht="12.75">
      <c r="O4170" s="328"/>
      <c r="P4170" s="328"/>
    </row>
    <row r="4171" spans="15:16" ht="12.75">
      <c r="O4171" s="328"/>
      <c r="P4171" s="328"/>
    </row>
    <row r="4172" spans="15:16" ht="12.75">
      <c r="O4172" s="328"/>
      <c r="P4172" s="328"/>
    </row>
    <row r="4173" spans="15:16" ht="12.75">
      <c r="O4173" s="328"/>
      <c r="P4173" s="328"/>
    </row>
    <row r="4174" spans="15:16" ht="12.75">
      <c r="O4174" s="328"/>
      <c r="P4174" s="328"/>
    </row>
    <row r="4175" spans="15:16" ht="12.75">
      <c r="O4175" s="328"/>
      <c r="P4175" s="328"/>
    </row>
    <row r="4176" spans="15:16" ht="12.75">
      <c r="O4176" s="328"/>
      <c r="P4176" s="328"/>
    </row>
    <row r="4177" spans="15:16" ht="12.75">
      <c r="O4177" s="328"/>
      <c r="P4177" s="328"/>
    </row>
    <row r="4178" spans="15:16" ht="12.75">
      <c r="O4178" s="328"/>
      <c r="P4178" s="328"/>
    </row>
    <row r="4179" spans="15:16" ht="12.75">
      <c r="O4179" s="328"/>
      <c r="P4179" s="328"/>
    </row>
    <row r="4180" spans="15:16" ht="12.75">
      <c r="O4180" s="328"/>
      <c r="P4180" s="328"/>
    </row>
    <row r="4181" spans="15:16" ht="12.75">
      <c r="O4181" s="328"/>
      <c r="P4181" s="328"/>
    </row>
    <row r="4182" spans="15:16" ht="12.75">
      <c r="O4182" s="328"/>
      <c r="P4182" s="328"/>
    </row>
    <row r="4183" spans="15:16" ht="12.75">
      <c r="O4183" s="328"/>
      <c r="P4183" s="328"/>
    </row>
    <row r="4184" spans="15:16" ht="12.75">
      <c r="O4184" s="328"/>
      <c r="P4184" s="328"/>
    </row>
    <row r="4185" spans="15:16" ht="12.75">
      <c r="O4185" s="328"/>
      <c r="P4185" s="328"/>
    </row>
    <row r="4186" spans="15:16" ht="12.75">
      <c r="O4186" s="328"/>
      <c r="P4186" s="328"/>
    </row>
    <row r="4187" spans="15:16" ht="12.75">
      <c r="O4187" s="328"/>
      <c r="P4187" s="328"/>
    </row>
    <row r="4188" spans="15:16" ht="12.75">
      <c r="O4188" s="328"/>
      <c r="P4188" s="328"/>
    </row>
    <row r="4189" spans="15:16" ht="12.75">
      <c r="O4189" s="328"/>
      <c r="P4189" s="328"/>
    </row>
    <row r="4190" spans="15:16" ht="12.75">
      <c r="O4190" s="328"/>
      <c r="P4190" s="328"/>
    </row>
    <row r="4191" spans="15:16" ht="12.75">
      <c r="O4191" s="328"/>
      <c r="P4191" s="328"/>
    </row>
    <row r="4192" spans="15:16" ht="12.75">
      <c r="O4192" s="328"/>
      <c r="P4192" s="328"/>
    </row>
    <row r="4193" spans="15:16" ht="12.75">
      <c r="O4193" s="328"/>
      <c r="P4193" s="328"/>
    </row>
    <row r="4194" spans="15:16" ht="12.75">
      <c r="O4194" s="328"/>
      <c r="P4194" s="328"/>
    </row>
    <row r="4195" spans="15:16" ht="12.75">
      <c r="O4195" s="328"/>
      <c r="P4195" s="328"/>
    </row>
    <row r="4196" spans="15:16" ht="12.75">
      <c r="O4196" s="328"/>
      <c r="P4196" s="328"/>
    </row>
    <row r="4197" spans="15:16" ht="12.75">
      <c r="O4197" s="328"/>
      <c r="P4197" s="328"/>
    </row>
    <row r="4198" spans="15:16" ht="12.75">
      <c r="O4198" s="328"/>
      <c r="P4198" s="328"/>
    </row>
    <row r="4199" spans="15:16" ht="12.75">
      <c r="O4199" s="328"/>
      <c r="P4199" s="328"/>
    </row>
    <row r="4200" spans="15:16" ht="12.75">
      <c r="O4200" s="328"/>
      <c r="P4200" s="328"/>
    </row>
    <row r="4201" spans="15:16" ht="12.75">
      <c r="O4201" s="328"/>
      <c r="P4201" s="328"/>
    </row>
    <row r="4202" spans="15:16" ht="12.75">
      <c r="O4202" s="328"/>
      <c r="P4202" s="328"/>
    </row>
    <row r="4203" spans="15:16" ht="12.75">
      <c r="O4203" s="328"/>
      <c r="P4203" s="328"/>
    </row>
    <row r="4204" spans="15:16" ht="12.75">
      <c r="O4204" s="328"/>
      <c r="P4204" s="328"/>
    </row>
    <row r="4205" spans="15:16" ht="12.75">
      <c r="O4205" s="328"/>
      <c r="P4205" s="328"/>
    </row>
    <row r="4206" spans="15:16" ht="12.75">
      <c r="O4206" s="328"/>
      <c r="P4206" s="328"/>
    </row>
    <row r="4207" spans="15:16" ht="12.75">
      <c r="O4207" s="328"/>
      <c r="P4207" s="328"/>
    </row>
    <row r="4208" spans="15:16" ht="12.75">
      <c r="O4208" s="328"/>
      <c r="P4208" s="328"/>
    </row>
    <row r="4209" spans="15:16" ht="12.75">
      <c r="O4209" s="328"/>
      <c r="P4209" s="328"/>
    </row>
    <row r="4210" spans="15:16" ht="12.75">
      <c r="O4210" s="328"/>
      <c r="P4210" s="328"/>
    </row>
    <row r="4211" spans="15:16" ht="12.75">
      <c r="O4211" s="328"/>
      <c r="P4211" s="328"/>
    </row>
    <row r="4212" spans="15:16" ht="12.75">
      <c r="O4212" s="328"/>
      <c r="P4212" s="328"/>
    </row>
    <row r="4213" spans="15:16" ht="12.75">
      <c r="O4213" s="328"/>
      <c r="P4213" s="328"/>
    </row>
    <row r="4214" spans="15:16" ht="12.75">
      <c r="O4214" s="328"/>
      <c r="P4214" s="328"/>
    </row>
    <row r="4215" spans="15:16" ht="12.75">
      <c r="O4215" s="328"/>
      <c r="P4215" s="328"/>
    </row>
    <row r="4216" spans="15:16" ht="12.75">
      <c r="O4216" s="328"/>
      <c r="P4216" s="328"/>
    </row>
    <row r="4217" spans="15:16" ht="12.75">
      <c r="O4217" s="328"/>
      <c r="P4217" s="328"/>
    </row>
    <row r="4218" spans="15:16" ht="12.75">
      <c r="O4218" s="328"/>
      <c r="P4218" s="328"/>
    </row>
    <row r="4219" spans="15:16" ht="12.75">
      <c r="O4219" s="328"/>
      <c r="P4219" s="328"/>
    </row>
    <row r="4220" spans="15:16" ht="12.75">
      <c r="O4220" s="328"/>
      <c r="P4220" s="328"/>
    </row>
    <row r="4221" spans="15:16" ht="12.75">
      <c r="O4221" s="328"/>
      <c r="P4221" s="328"/>
    </row>
    <row r="4222" spans="15:16" ht="12.75">
      <c r="O4222" s="328"/>
      <c r="P4222" s="328"/>
    </row>
    <row r="4223" spans="15:16" ht="12.75">
      <c r="O4223" s="328"/>
      <c r="P4223" s="328"/>
    </row>
    <row r="4224" spans="15:16" ht="12.75">
      <c r="O4224" s="328"/>
      <c r="P4224" s="328"/>
    </row>
    <row r="4225" spans="15:16" ht="12.75">
      <c r="O4225" s="328"/>
      <c r="P4225" s="328"/>
    </row>
    <row r="4226" spans="15:16" ht="12.75">
      <c r="O4226" s="328"/>
      <c r="P4226" s="328"/>
    </row>
    <row r="4227" spans="15:16" ht="12.75">
      <c r="O4227" s="328"/>
      <c r="P4227" s="328"/>
    </row>
    <row r="4228" spans="15:16" ht="12.75">
      <c r="O4228" s="328"/>
      <c r="P4228" s="328"/>
    </row>
    <row r="4229" spans="15:16" ht="12.75">
      <c r="O4229" s="328"/>
      <c r="P4229" s="328"/>
    </row>
    <row r="4230" spans="15:16" ht="12.75">
      <c r="O4230" s="328"/>
      <c r="P4230" s="328"/>
    </row>
    <row r="4231" spans="15:16" ht="12.75">
      <c r="O4231" s="328"/>
      <c r="P4231" s="328"/>
    </row>
    <row r="4232" spans="15:16" ht="12.75">
      <c r="O4232" s="328"/>
      <c r="P4232" s="328"/>
    </row>
    <row r="4233" spans="15:16" ht="12.75">
      <c r="O4233" s="328"/>
      <c r="P4233" s="328"/>
    </row>
    <row r="4234" spans="15:16" ht="12.75">
      <c r="O4234" s="328"/>
      <c r="P4234" s="328"/>
    </row>
    <row r="4235" spans="15:16" ht="12.75">
      <c r="O4235" s="328"/>
      <c r="P4235" s="328"/>
    </row>
    <row r="4236" spans="15:16" ht="12.75">
      <c r="O4236" s="328"/>
      <c r="P4236" s="328"/>
    </row>
    <row r="4237" spans="15:16" ht="12.75">
      <c r="O4237" s="328"/>
      <c r="P4237" s="328"/>
    </row>
    <row r="4238" spans="15:16" ht="12.75">
      <c r="O4238" s="328"/>
      <c r="P4238" s="328"/>
    </row>
    <row r="4239" spans="15:16" ht="12.75">
      <c r="O4239" s="328"/>
      <c r="P4239" s="328"/>
    </row>
    <row r="4240" spans="15:16" ht="12.75">
      <c r="O4240" s="328"/>
      <c r="P4240" s="328"/>
    </row>
    <row r="4241" spans="15:16" ht="12.75">
      <c r="O4241" s="328"/>
      <c r="P4241" s="328"/>
    </row>
    <row r="4242" spans="15:16" ht="12.75">
      <c r="O4242" s="328"/>
      <c r="P4242" s="328"/>
    </row>
    <row r="4243" spans="15:16" ht="12.75">
      <c r="O4243" s="328"/>
      <c r="P4243" s="328"/>
    </row>
    <row r="4244" spans="15:16" ht="12.75">
      <c r="O4244" s="328"/>
      <c r="P4244" s="328"/>
    </row>
    <row r="4245" spans="15:16" ht="12.75">
      <c r="O4245" s="328"/>
      <c r="P4245" s="328"/>
    </row>
    <row r="4246" spans="15:16" ht="12.75">
      <c r="O4246" s="328"/>
      <c r="P4246" s="328"/>
    </row>
    <row r="4247" spans="15:16" ht="12.75">
      <c r="O4247" s="328"/>
      <c r="P4247" s="328"/>
    </row>
    <row r="4248" spans="15:16" ht="12.75">
      <c r="O4248" s="328"/>
      <c r="P4248" s="328"/>
    </row>
    <row r="4249" spans="15:16" ht="12.75">
      <c r="O4249" s="328"/>
      <c r="P4249" s="328"/>
    </row>
    <row r="4250" spans="15:16" ht="12.75">
      <c r="O4250" s="328"/>
      <c r="P4250" s="328"/>
    </row>
    <row r="4251" spans="15:16" ht="12.75">
      <c r="O4251" s="328"/>
      <c r="P4251" s="328"/>
    </row>
    <row r="4252" spans="15:16" ht="12.75">
      <c r="O4252" s="328"/>
      <c r="P4252" s="328"/>
    </row>
    <row r="4253" spans="15:16" ht="12.75">
      <c r="O4253" s="328"/>
      <c r="P4253" s="328"/>
    </row>
    <row r="4254" spans="15:16" ht="12.75">
      <c r="O4254" s="328"/>
      <c r="P4254" s="328"/>
    </row>
    <row r="4255" spans="15:16" ht="12.75">
      <c r="O4255" s="328"/>
      <c r="P4255" s="328"/>
    </row>
    <row r="4256" spans="15:16" ht="12.75">
      <c r="O4256" s="328"/>
      <c r="P4256" s="328"/>
    </row>
    <row r="4257" spans="15:16" ht="12.75">
      <c r="O4257" s="328"/>
      <c r="P4257" s="328"/>
    </row>
    <row r="4258" spans="15:16" ht="12.75">
      <c r="O4258" s="328"/>
      <c r="P4258" s="328"/>
    </row>
    <row r="4259" spans="15:16" ht="12.75">
      <c r="O4259" s="328"/>
      <c r="P4259" s="328"/>
    </row>
    <row r="4260" spans="15:16" ht="12.75">
      <c r="O4260" s="328"/>
      <c r="P4260" s="328"/>
    </row>
    <row r="4261" spans="15:16" ht="12.75">
      <c r="O4261" s="328"/>
      <c r="P4261" s="328"/>
    </row>
    <row r="4262" spans="15:16" ht="12.75">
      <c r="O4262" s="328"/>
      <c r="P4262" s="328"/>
    </row>
    <row r="4263" spans="15:16" ht="12.75">
      <c r="O4263" s="328"/>
      <c r="P4263" s="328"/>
    </row>
    <row r="4264" spans="15:16" ht="12.75">
      <c r="O4264" s="328"/>
      <c r="P4264" s="328"/>
    </row>
    <row r="4265" spans="15:16" ht="12.75">
      <c r="O4265" s="328"/>
      <c r="P4265" s="328"/>
    </row>
    <row r="4266" spans="15:16" ht="12.75">
      <c r="O4266" s="328"/>
      <c r="P4266" s="328"/>
    </row>
    <row r="4267" spans="15:16" ht="12.75">
      <c r="O4267" s="328"/>
      <c r="P4267" s="328"/>
    </row>
    <row r="4268" spans="15:16" ht="12.75">
      <c r="O4268" s="328"/>
      <c r="P4268" s="328"/>
    </row>
    <row r="4269" spans="15:16" ht="12.75">
      <c r="O4269" s="328"/>
      <c r="P4269" s="328"/>
    </row>
    <row r="4270" spans="15:16" ht="12.75">
      <c r="O4270" s="328"/>
      <c r="P4270" s="328"/>
    </row>
    <row r="4271" spans="15:16" ht="12.75">
      <c r="O4271" s="328"/>
      <c r="P4271" s="328"/>
    </row>
    <row r="4272" spans="15:16" ht="12.75">
      <c r="O4272" s="328"/>
      <c r="P4272" s="328"/>
    </row>
    <row r="4273" spans="15:16" ht="12.75">
      <c r="O4273" s="328"/>
      <c r="P4273" s="328"/>
    </row>
    <row r="4274" spans="15:16" ht="12.75">
      <c r="O4274" s="328"/>
      <c r="P4274" s="328"/>
    </row>
    <row r="4275" spans="15:16" ht="12.75">
      <c r="O4275" s="328"/>
      <c r="P4275" s="328"/>
    </row>
    <row r="4276" spans="15:16" ht="12.75">
      <c r="O4276" s="328"/>
      <c r="P4276" s="328"/>
    </row>
    <row r="4277" spans="15:16" ht="12.75">
      <c r="O4277" s="328"/>
      <c r="P4277" s="328"/>
    </row>
    <row r="4278" spans="15:16" ht="12.75">
      <c r="O4278" s="328"/>
      <c r="P4278" s="328"/>
    </row>
    <row r="4279" spans="15:16" ht="12.75">
      <c r="O4279" s="328"/>
      <c r="P4279" s="328"/>
    </row>
    <row r="4280" spans="15:16" ht="12.75">
      <c r="O4280" s="328"/>
      <c r="P4280" s="328"/>
    </row>
    <row r="4281" spans="15:16" ht="12.75">
      <c r="O4281" s="328"/>
      <c r="P4281" s="328"/>
    </row>
    <row r="4282" spans="15:16" ht="12.75">
      <c r="O4282" s="328"/>
      <c r="P4282" s="328"/>
    </row>
    <row r="4283" spans="15:16" ht="12.75">
      <c r="O4283" s="328"/>
      <c r="P4283" s="328"/>
    </row>
    <row r="4284" spans="15:16" ht="12.75">
      <c r="O4284" s="328"/>
      <c r="P4284" s="328"/>
    </row>
    <row r="4285" spans="15:16" ht="12.75">
      <c r="O4285" s="328"/>
      <c r="P4285" s="328"/>
    </row>
    <row r="4286" spans="15:16" ht="12.75">
      <c r="O4286" s="328"/>
      <c r="P4286" s="328"/>
    </row>
    <row r="4287" spans="15:16" ht="12.75">
      <c r="O4287" s="328"/>
      <c r="P4287" s="328"/>
    </row>
    <row r="4288" spans="15:16" ht="12.75">
      <c r="O4288" s="328"/>
      <c r="P4288" s="328"/>
    </row>
    <row r="4289" spans="15:16" ht="12.75">
      <c r="O4289" s="328"/>
      <c r="P4289" s="328"/>
    </row>
    <row r="4290" spans="15:16" ht="12.75">
      <c r="O4290" s="328"/>
      <c r="P4290" s="328"/>
    </row>
    <row r="4291" spans="15:16" ht="12.75">
      <c r="O4291" s="328"/>
      <c r="P4291" s="328"/>
    </row>
    <row r="4292" spans="15:16" ht="12.75">
      <c r="O4292" s="328"/>
      <c r="P4292" s="328"/>
    </row>
    <row r="4293" spans="15:16" ht="12.75">
      <c r="O4293" s="328"/>
      <c r="P4293" s="328"/>
    </row>
    <row r="4294" spans="15:16" ht="12.75">
      <c r="O4294" s="328"/>
      <c r="P4294" s="328"/>
    </row>
    <row r="4295" spans="15:16" ht="12.75">
      <c r="O4295" s="328"/>
      <c r="P4295" s="328"/>
    </row>
    <row r="4296" spans="15:16" ht="12.75">
      <c r="O4296" s="328"/>
      <c r="P4296" s="328"/>
    </row>
    <row r="4297" spans="15:16" ht="12.75">
      <c r="O4297" s="328"/>
      <c r="P4297" s="328"/>
    </row>
    <row r="4298" spans="15:16" ht="12.75">
      <c r="O4298" s="328"/>
      <c r="P4298" s="328"/>
    </row>
    <row r="4299" spans="15:16" ht="12.75">
      <c r="O4299" s="328"/>
      <c r="P4299" s="328"/>
    </row>
    <row r="4300" spans="15:16" ht="12.75">
      <c r="O4300" s="328"/>
      <c r="P4300" s="328"/>
    </row>
    <row r="4301" spans="15:16" ht="12.75">
      <c r="O4301" s="328"/>
      <c r="P4301" s="328"/>
    </row>
    <row r="4302" spans="15:16" ht="12.75">
      <c r="O4302" s="328"/>
      <c r="P4302" s="328"/>
    </row>
    <row r="4303" spans="15:16" ht="12.75">
      <c r="O4303" s="328"/>
      <c r="P4303" s="328"/>
    </row>
    <row r="4304" spans="15:16" ht="12.75">
      <c r="O4304" s="328"/>
      <c r="P4304" s="328"/>
    </row>
    <row r="4305" spans="15:16" ht="12.75">
      <c r="O4305" s="328"/>
      <c r="P4305" s="328"/>
    </row>
    <row r="4306" spans="15:16" ht="12.75">
      <c r="O4306" s="328"/>
      <c r="P4306" s="328"/>
    </row>
    <row r="4307" spans="15:16" ht="12.75">
      <c r="O4307" s="328"/>
      <c r="P4307" s="328"/>
    </row>
    <row r="4308" spans="15:16" ht="12.75">
      <c r="O4308" s="328"/>
      <c r="P4308" s="328"/>
    </row>
    <row r="4309" spans="15:16" ht="12.75">
      <c r="O4309" s="328"/>
      <c r="P4309" s="328"/>
    </row>
    <row r="4310" spans="15:16" ht="12.75">
      <c r="O4310" s="328"/>
      <c r="P4310" s="328"/>
    </row>
    <row r="4311" spans="15:16" ht="12.75">
      <c r="O4311" s="328"/>
      <c r="P4311" s="328"/>
    </row>
    <row r="4312" spans="15:16" ht="12.75">
      <c r="O4312" s="328"/>
      <c r="P4312" s="328"/>
    </row>
    <row r="4313" spans="15:16" ht="12.75">
      <c r="O4313" s="328"/>
      <c r="P4313" s="328"/>
    </row>
    <row r="4314" spans="15:16" ht="12.75">
      <c r="O4314" s="328"/>
      <c r="P4314" s="328"/>
    </row>
    <row r="4315" spans="15:16" ht="12.75">
      <c r="O4315" s="328"/>
      <c r="P4315" s="328"/>
    </row>
    <row r="4316" spans="15:16" ht="12.75">
      <c r="O4316" s="328"/>
      <c r="P4316" s="328"/>
    </row>
    <row r="4317" spans="15:16" ht="12.75">
      <c r="O4317" s="328"/>
      <c r="P4317" s="328"/>
    </row>
    <row r="4318" spans="15:16" ht="12.75">
      <c r="O4318" s="328"/>
      <c r="P4318" s="328"/>
    </row>
    <row r="4319" spans="15:16" ht="12.75">
      <c r="O4319" s="328"/>
      <c r="P4319" s="328"/>
    </row>
    <row r="4320" spans="15:16" ht="12.75">
      <c r="O4320" s="328"/>
      <c r="P4320" s="328"/>
    </row>
    <row r="4321" spans="15:16" ht="12.75">
      <c r="O4321" s="328"/>
      <c r="P4321" s="328"/>
    </row>
    <row r="4322" spans="15:16" ht="12.75">
      <c r="O4322" s="328"/>
      <c r="P4322" s="328"/>
    </row>
    <row r="4323" spans="15:16" ht="12.75">
      <c r="O4323" s="328"/>
      <c r="P4323" s="328"/>
    </row>
    <row r="4324" spans="15:16" ht="12.75">
      <c r="O4324" s="328"/>
      <c r="P4324" s="328"/>
    </row>
    <row r="4325" spans="15:16" ht="12.75">
      <c r="O4325" s="328"/>
      <c r="P4325" s="328"/>
    </row>
    <row r="4326" spans="15:16" ht="12.75">
      <c r="O4326" s="328"/>
      <c r="P4326" s="328"/>
    </row>
    <row r="4327" spans="15:16" ht="12.75">
      <c r="O4327" s="328"/>
      <c r="P4327" s="328"/>
    </row>
    <row r="4328" spans="15:16" ht="12.75">
      <c r="O4328" s="328"/>
      <c r="P4328" s="328"/>
    </row>
    <row r="4329" spans="15:16" ht="12.75">
      <c r="O4329" s="328"/>
      <c r="P4329" s="328"/>
    </row>
    <row r="4330" spans="15:16" ht="12.75">
      <c r="O4330" s="328"/>
      <c r="P4330" s="328"/>
    </row>
    <row r="4331" spans="15:16" ht="12.75">
      <c r="O4331" s="328"/>
      <c r="P4331" s="328"/>
    </row>
    <row r="4332" spans="15:16" ht="12.75">
      <c r="O4332" s="328"/>
      <c r="P4332" s="328"/>
    </row>
    <row r="4333" spans="15:16" ht="12.75">
      <c r="O4333" s="328"/>
      <c r="P4333" s="328"/>
    </row>
    <row r="4334" spans="15:16" ht="12.75">
      <c r="O4334" s="328"/>
      <c r="P4334" s="328"/>
    </row>
    <row r="4335" spans="15:16" ht="12.75">
      <c r="O4335" s="328"/>
      <c r="P4335" s="328"/>
    </row>
    <row r="4336" spans="15:16" ht="12.75">
      <c r="O4336" s="328"/>
      <c r="P4336" s="328"/>
    </row>
    <row r="4337" spans="15:16" ht="12.75">
      <c r="O4337" s="328"/>
      <c r="P4337" s="328"/>
    </row>
    <row r="4338" spans="15:16" ht="12.75">
      <c r="O4338" s="328"/>
      <c r="P4338" s="328"/>
    </row>
    <row r="4339" spans="15:16" ht="12.75">
      <c r="O4339" s="328"/>
      <c r="P4339" s="328"/>
    </row>
    <row r="4340" spans="15:16" ht="12.75">
      <c r="O4340" s="328"/>
      <c r="P4340" s="328"/>
    </row>
    <row r="4341" spans="15:16" ht="12.75">
      <c r="O4341" s="328"/>
      <c r="P4341" s="328"/>
    </row>
    <row r="4342" spans="15:16" ht="12.75">
      <c r="O4342" s="328"/>
      <c r="P4342" s="328"/>
    </row>
    <row r="4343" spans="15:16" ht="12.75">
      <c r="O4343" s="328"/>
      <c r="P4343" s="328"/>
    </row>
    <row r="4344" spans="15:16" ht="12.75">
      <c r="O4344" s="328"/>
      <c r="P4344" s="328"/>
    </row>
    <row r="4345" spans="15:16" ht="12.75">
      <c r="O4345" s="328"/>
      <c r="P4345" s="328"/>
    </row>
    <row r="4346" spans="15:16" ht="12.75">
      <c r="O4346" s="328"/>
      <c r="P4346" s="328"/>
    </row>
    <row r="4347" spans="15:16" ht="12.75">
      <c r="O4347" s="328"/>
      <c r="P4347" s="328"/>
    </row>
    <row r="4348" spans="15:16" ht="12.75">
      <c r="O4348" s="328"/>
      <c r="P4348" s="328"/>
    </row>
    <row r="4349" spans="15:16" ht="12.75">
      <c r="O4349" s="328"/>
      <c r="P4349" s="328"/>
    </row>
    <row r="4350" spans="15:16" ht="12.75">
      <c r="O4350" s="328"/>
      <c r="P4350" s="328"/>
    </row>
    <row r="4351" spans="15:16" ht="12.75">
      <c r="O4351" s="328"/>
      <c r="P4351" s="328"/>
    </row>
    <row r="4352" spans="15:16" ht="12.75">
      <c r="O4352" s="328"/>
      <c r="P4352" s="328"/>
    </row>
    <row r="4353" spans="15:16" ht="12.75">
      <c r="O4353" s="328"/>
      <c r="P4353" s="328"/>
    </row>
    <row r="4354" spans="15:16" ht="12.75">
      <c r="O4354" s="328"/>
      <c r="P4354" s="328"/>
    </row>
    <row r="4355" spans="15:16" ht="12.75">
      <c r="O4355" s="328"/>
      <c r="P4355" s="328"/>
    </row>
    <row r="4356" spans="15:16" ht="12.75">
      <c r="O4356" s="328"/>
      <c r="P4356" s="328"/>
    </row>
    <row r="4357" spans="15:16" ht="12.75">
      <c r="O4357" s="328"/>
      <c r="P4357" s="328"/>
    </row>
    <row r="4358" spans="15:16" ht="12.75">
      <c r="O4358" s="328"/>
      <c r="P4358" s="328"/>
    </row>
    <row r="4359" spans="15:16" ht="12.75">
      <c r="O4359" s="328"/>
      <c r="P4359" s="328"/>
    </row>
    <row r="4360" spans="15:16" ht="12.75">
      <c r="O4360" s="328"/>
      <c r="P4360" s="328"/>
    </row>
    <row r="4361" spans="15:16" ht="12.75">
      <c r="O4361" s="328"/>
      <c r="P4361" s="328"/>
    </row>
    <row r="4362" spans="15:16" ht="12.75">
      <c r="O4362" s="328"/>
      <c r="P4362" s="328"/>
    </row>
    <row r="4363" spans="15:16" ht="12.75">
      <c r="O4363" s="328"/>
      <c r="P4363" s="328"/>
    </row>
    <row r="4364" spans="15:16" ht="12.75">
      <c r="O4364" s="328"/>
      <c r="P4364" s="328"/>
    </row>
    <row r="4365" spans="15:16" ht="12.75">
      <c r="O4365" s="328"/>
      <c r="P4365" s="328"/>
    </row>
    <row r="4366" spans="15:16" ht="12.75">
      <c r="O4366" s="328"/>
      <c r="P4366" s="328"/>
    </row>
    <row r="4367" spans="15:16" ht="12.75">
      <c r="O4367" s="328"/>
      <c r="P4367" s="328"/>
    </row>
    <row r="4368" spans="15:16" ht="12.75">
      <c r="O4368" s="328"/>
      <c r="P4368" s="328"/>
    </row>
    <row r="4369" spans="15:16" ht="12.75">
      <c r="O4369" s="328"/>
      <c r="P4369" s="328"/>
    </row>
    <row r="4370" spans="15:16" ht="12.75">
      <c r="O4370" s="328"/>
      <c r="P4370" s="328"/>
    </row>
    <row r="4371" spans="15:16" ht="12.75">
      <c r="O4371" s="328"/>
      <c r="P4371" s="328"/>
    </row>
    <row r="4372" spans="15:16" ht="12.75">
      <c r="O4372" s="328"/>
      <c r="P4372" s="328"/>
    </row>
    <row r="4373" spans="15:16" ht="12.75">
      <c r="O4373" s="328"/>
      <c r="P4373" s="328"/>
    </row>
    <row r="4374" spans="15:16" ht="12.75">
      <c r="O4374" s="328"/>
      <c r="P4374" s="328"/>
    </row>
    <row r="4375" spans="15:16" ht="12.75">
      <c r="O4375" s="328"/>
      <c r="P4375" s="328"/>
    </row>
    <row r="4376" spans="15:16" ht="12.75">
      <c r="O4376" s="328"/>
      <c r="P4376" s="328"/>
    </row>
    <row r="4377" spans="15:16" ht="12.75">
      <c r="O4377" s="328"/>
      <c r="P4377" s="328"/>
    </row>
    <row r="4378" spans="15:16" ht="12.75">
      <c r="O4378" s="328"/>
      <c r="P4378" s="328"/>
    </row>
    <row r="4379" spans="15:16" ht="12.75">
      <c r="O4379" s="328"/>
      <c r="P4379" s="328"/>
    </row>
    <row r="4380" spans="15:16" ht="12.75">
      <c r="O4380" s="328"/>
      <c r="P4380" s="328"/>
    </row>
    <row r="4381" spans="15:16" ht="12.75">
      <c r="O4381" s="328"/>
      <c r="P4381" s="328"/>
    </row>
    <row r="4382" spans="15:16" ht="12.75">
      <c r="O4382" s="328"/>
      <c r="P4382" s="328"/>
    </row>
    <row r="4383" spans="15:16" ht="12.75">
      <c r="O4383" s="328"/>
      <c r="P4383" s="328"/>
    </row>
    <row r="4384" spans="15:16" ht="12.75">
      <c r="O4384" s="328"/>
      <c r="P4384" s="328"/>
    </row>
    <row r="4385" spans="15:16" ht="12.75">
      <c r="O4385" s="328"/>
      <c r="P4385" s="328"/>
    </row>
    <row r="4386" spans="15:16" ht="12.75">
      <c r="O4386" s="328"/>
      <c r="P4386" s="328"/>
    </row>
    <row r="4387" spans="15:16" ht="12.75">
      <c r="O4387" s="328"/>
      <c r="P4387" s="328"/>
    </row>
    <row r="4388" spans="15:16" ht="12.75">
      <c r="O4388" s="328"/>
      <c r="P4388" s="328"/>
    </row>
    <row r="4389" spans="15:16" ht="12.75">
      <c r="O4389" s="328"/>
      <c r="P4389" s="328"/>
    </row>
    <row r="4390" spans="15:16" ht="12.75">
      <c r="O4390" s="328"/>
      <c r="P4390" s="328"/>
    </row>
    <row r="4391" spans="15:16" ht="12.75">
      <c r="O4391" s="328"/>
      <c r="P4391" s="328"/>
    </row>
    <row r="4392" spans="15:16" ht="12.75">
      <c r="O4392" s="328"/>
      <c r="P4392" s="328"/>
    </row>
    <row r="4393" spans="15:16" ht="12.75">
      <c r="O4393" s="328"/>
      <c r="P4393" s="328"/>
    </row>
    <row r="4394" spans="15:16" ht="12.75">
      <c r="O4394" s="328"/>
      <c r="P4394" s="328"/>
    </row>
    <row r="4395" spans="15:16" ht="12.75">
      <c r="O4395" s="328"/>
      <c r="P4395" s="328"/>
    </row>
    <row r="4396" spans="15:16" ht="12.75">
      <c r="O4396" s="328"/>
      <c r="P4396" s="328"/>
    </row>
    <row r="4397" spans="15:16" ht="12.75">
      <c r="O4397" s="328"/>
      <c r="P4397" s="328"/>
    </row>
    <row r="4398" spans="15:16" ht="12.75">
      <c r="O4398" s="328"/>
      <c r="P4398" s="328"/>
    </row>
    <row r="4399" spans="15:16" ht="12.75">
      <c r="O4399" s="328"/>
      <c r="P4399" s="328"/>
    </row>
    <row r="4400" spans="15:16" ht="12.75">
      <c r="O4400" s="328"/>
      <c r="P4400" s="328"/>
    </row>
    <row r="4401" spans="15:16" ht="12.75">
      <c r="O4401" s="328"/>
      <c r="P4401" s="328"/>
    </row>
    <row r="4402" spans="15:16" ht="12.75">
      <c r="O4402" s="328"/>
      <c r="P4402" s="328"/>
    </row>
    <row r="4403" spans="15:16" ht="12.75">
      <c r="O4403" s="328"/>
      <c r="P4403" s="328"/>
    </row>
    <row r="4404" spans="15:16" ht="12.75">
      <c r="O4404" s="328"/>
      <c r="P4404" s="328"/>
    </row>
    <row r="4405" spans="15:16" ht="12.75">
      <c r="O4405" s="328"/>
      <c r="P4405" s="328"/>
    </row>
    <row r="4406" spans="15:16" ht="12.75">
      <c r="O4406" s="328"/>
      <c r="P4406" s="328"/>
    </row>
    <row r="4407" spans="15:16" ht="12.75">
      <c r="O4407" s="328"/>
      <c r="P4407" s="328"/>
    </row>
    <row r="4408" spans="15:16" ht="12.75">
      <c r="O4408" s="328"/>
      <c r="P4408" s="328"/>
    </row>
    <row r="4409" spans="15:16" ht="12.75">
      <c r="O4409" s="328"/>
      <c r="P4409" s="328"/>
    </row>
    <row r="4410" spans="15:16" ht="12.75">
      <c r="O4410" s="328"/>
      <c r="P4410" s="328"/>
    </row>
    <row r="4411" spans="15:16" ht="12.75">
      <c r="O4411" s="328"/>
      <c r="P4411" s="328"/>
    </row>
    <row r="4412" spans="15:16" ht="12.75">
      <c r="O4412" s="328"/>
      <c r="P4412" s="328"/>
    </row>
    <row r="4413" spans="15:16" ht="12.75">
      <c r="O4413" s="328"/>
      <c r="P4413" s="328"/>
    </row>
    <row r="4414" spans="15:16" ht="12.75">
      <c r="O4414" s="328"/>
      <c r="P4414" s="328"/>
    </row>
    <row r="4415" spans="15:16" ht="12.75">
      <c r="O4415" s="328"/>
      <c r="P4415" s="328"/>
    </row>
    <row r="4416" spans="15:16" ht="12.75">
      <c r="O4416" s="328"/>
      <c r="P4416" s="328"/>
    </row>
    <row r="4417" spans="15:16" ht="12.75">
      <c r="O4417" s="328"/>
      <c r="P4417" s="328"/>
    </row>
    <row r="4418" spans="15:16" ht="12.75">
      <c r="O4418" s="328"/>
      <c r="P4418" s="328"/>
    </row>
    <row r="4419" spans="15:16" ht="12.75">
      <c r="O4419" s="328"/>
      <c r="P4419" s="328"/>
    </row>
    <row r="4420" spans="15:16" ht="12.75">
      <c r="O4420" s="328"/>
      <c r="P4420" s="328"/>
    </row>
    <row r="4421" spans="15:16" ht="12.75">
      <c r="O4421" s="328"/>
      <c r="P4421" s="328"/>
    </row>
    <row r="4422" spans="15:16" ht="12.75">
      <c r="O4422" s="328"/>
      <c r="P4422" s="328"/>
    </row>
    <row r="4423" spans="15:16" ht="12.75">
      <c r="O4423" s="328"/>
      <c r="P4423" s="328"/>
    </row>
    <row r="4424" spans="15:16" ht="12.75">
      <c r="O4424" s="328"/>
      <c r="P4424" s="328"/>
    </row>
    <row r="4425" spans="15:16" ht="12.75">
      <c r="O4425" s="328"/>
      <c r="P4425" s="328"/>
    </row>
    <row r="4426" spans="15:16" ht="12.75">
      <c r="O4426" s="328"/>
      <c r="P4426" s="328"/>
    </row>
    <row r="4427" spans="15:16" ht="12.75">
      <c r="O4427" s="328"/>
      <c r="P4427" s="328"/>
    </row>
    <row r="4428" spans="15:16" ht="12.75">
      <c r="O4428" s="328"/>
      <c r="P4428" s="328"/>
    </row>
    <row r="4429" spans="15:16" ht="12.75">
      <c r="O4429" s="328"/>
      <c r="P4429" s="328"/>
    </row>
    <row r="4430" spans="15:16" ht="12.75">
      <c r="O4430" s="328"/>
      <c r="P4430" s="328"/>
    </row>
    <row r="4431" spans="15:16" ht="12.75">
      <c r="O4431" s="328"/>
      <c r="P4431" s="328"/>
    </row>
    <row r="4432" spans="15:16" ht="12.75">
      <c r="O4432" s="328"/>
      <c r="P4432" s="328"/>
    </row>
    <row r="4433" spans="15:16" ht="12.75">
      <c r="O4433" s="328"/>
      <c r="P4433" s="328"/>
    </row>
    <row r="4434" spans="15:16" ht="12.75">
      <c r="O4434" s="328"/>
      <c r="P4434" s="328"/>
    </row>
    <row r="4435" spans="15:16" ht="12.75">
      <c r="O4435" s="328"/>
      <c r="P4435" s="328"/>
    </row>
    <row r="4436" spans="15:16" ht="12.75">
      <c r="O4436" s="328"/>
      <c r="P4436" s="328"/>
    </row>
    <row r="4437" spans="15:16" ht="12.75">
      <c r="O4437" s="328"/>
      <c r="P4437" s="328"/>
    </row>
    <row r="4438" spans="15:16" ht="12.75">
      <c r="O4438" s="328"/>
      <c r="P4438" s="328"/>
    </row>
    <row r="4439" spans="15:16" ht="12.75">
      <c r="O4439" s="328"/>
      <c r="P4439" s="328"/>
    </row>
    <row r="4440" spans="15:16" ht="12.75">
      <c r="O4440" s="328"/>
      <c r="P4440" s="328"/>
    </row>
    <row r="4441" spans="15:16" ht="12.75">
      <c r="O4441" s="328"/>
      <c r="P4441" s="328"/>
    </row>
    <row r="4442" spans="15:16" ht="12.75">
      <c r="O4442" s="328"/>
      <c r="P4442" s="328"/>
    </row>
    <row r="4443" spans="15:16" ht="12.75">
      <c r="O4443" s="328"/>
      <c r="P4443" s="328"/>
    </row>
    <row r="4444" spans="15:16" ht="12.75">
      <c r="O4444" s="328"/>
      <c r="P4444" s="328"/>
    </row>
    <row r="4445" spans="15:16" ht="12.75">
      <c r="O4445" s="328"/>
      <c r="P4445" s="328"/>
    </row>
    <row r="4446" spans="15:16" ht="12.75">
      <c r="O4446" s="328"/>
      <c r="P4446" s="328"/>
    </row>
    <row r="4447" spans="15:16" ht="12.75">
      <c r="O4447" s="328"/>
      <c r="P4447" s="328"/>
    </row>
    <row r="4448" spans="15:16" ht="12.75">
      <c r="O4448" s="328"/>
      <c r="P4448" s="328"/>
    </row>
    <row r="4449" spans="15:16" ht="12.75">
      <c r="O4449" s="328"/>
      <c r="P4449" s="328"/>
    </row>
    <row r="4450" spans="15:16" ht="12.75">
      <c r="O4450" s="328"/>
      <c r="P4450" s="328"/>
    </row>
    <row r="4451" spans="15:16" ht="12.75">
      <c r="O4451" s="328"/>
      <c r="P4451" s="328"/>
    </row>
    <row r="4452" spans="15:16" ht="12.75">
      <c r="O4452" s="328"/>
      <c r="P4452" s="328"/>
    </row>
    <row r="4453" spans="15:16" ht="12.75">
      <c r="O4453" s="328"/>
      <c r="P4453" s="328"/>
    </row>
    <row r="4454" spans="15:16" ht="12.75">
      <c r="O4454" s="328"/>
      <c r="P4454" s="328"/>
    </row>
    <row r="4455" spans="15:16" ht="12.75">
      <c r="O4455" s="328"/>
      <c r="P4455" s="328"/>
    </row>
    <row r="4456" spans="15:16" ht="12.75">
      <c r="O4456" s="328"/>
      <c r="P4456" s="328"/>
    </row>
    <row r="4457" spans="15:16" ht="12.75">
      <c r="O4457" s="328"/>
      <c r="P4457" s="328"/>
    </row>
    <row r="4458" spans="15:16" ht="12.75">
      <c r="O4458" s="328"/>
      <c r="P4458" s="328"/>
    </row>
    <row r="4459" spans="15:16" ht="12.75">
      <c r="O4459" s="328"/>
      <c r="P4459" s="328"/>
    </row>
    <row r="4460" spans="15:16" ht="12.75">
      <c r="O4460" s="328"/>
      <c r="P4460" s="328"/>
    </row>
    <row r="4461" spans="15:16" ht="12.75">
      <c r="O4461" s="328"/>
      <c r="P4461" s="328"/>
    </row>
    <row r="4462" spans="15:16" ht="12.75">
      <c r="O4462" s="328"/>
      <c r="P4462" s="328"/>
    </row>
    <row r="4463" spans="15:16" ht="12.75">
      <c r="O4463" s="328"/>
      <c r="P4463" s="328"/>
    </row>
    <row r="4464" spans="15:16" ht="12.75">
      <c r="O4464" s="328"/>
      <c r="P4464" s="328"/>
    </row>
    <row r="4465" spans="15:16" ht="12.75">
      <c r="O4465" s="328"/>
      <c r="P4465" s="328"/>
    </row>
    <row r="4466" spans="15:16" ht="12.75">
      <c r="O4466" s="328"/>
      <c r="P4466" s="328"/>
    </row>
    <row r="4467" spans="15:16" ht="12.75">
      <c r="O4467" s="328"/>
      <c r="P4467" s="328"/>
    </row>
    <row r="4468" spans="15:16" ht="12.75">
      <c r="O4468" s="328"/>
      <c r="P4468" s="328"/>
    </row>
    <row r="4469" spans="15:16" ht="12.75">
      <c r="O4469" s="328"/>
      <c r="P4469" s="328"/>
    </row>
    <row r="4470" spans="15:16" ht="12.75">
      <c r="O4470" s="328"/>
      <c r="P4470" s="328"/>
    </row>
    <row r="4471" spans="15:16" ht="12.75">
      <c r="O4471" s="328"/>
      <c r="P4471" s="328"/>
    </row>
    <row r="4472" spans="15:16" ht="12.75">
      <c r="O4472" s="328"/>
      <c r="P4472" s="328"/>
    </row>
    <row r="4473" spans="15:16" ht="12.75">
      <c r="O4473" s="328"/>
      <c r="P4473" s="328"/>
    </row>
    <row r="4474" spans="15:16" ht="12.75">
      <c r="O4474" s="328"/>
      <c r="P4474" s="328"/>
    </row>
    <row r="4475" spans="15:16" ht="12.75">
      <c r="O4475" s="328"/>
      <c r="P4475" s="328"/>
    </row>
    <row r="4476" spans="15:16" ht="12.75">
      <c r="O4476" s="328"/>
      <c r="P4476" s="328"/>
    </row>
    <row r="4477" spans="15:16" ht="12.75">
      <c r="O4477" s="328"/>
      <c r="P4477" s="328"/>
    </row>
    <row r="4478" spans="15:16" ht="12.75">
      <c r="O4478" s="328"/>
      <c r="P4478" s="328"/>
    </row>
    <row r="4479" spans="15:16" ht="12.75">
      <c r="O4479" s="328"/>
      <c r="P4479" s="328"/>
    </row>
    <row r="4480" spans="15:16" ht="12.75">
      <c r="O4480" s="328"/>
      <c r="P4480" s="328"/>
    </row>
    <row r="4481" spans="15:16" ht="12.75">
      <c r="O4481" s="328"/>
      <c r="P4481" s="328"/>
    </row>
    <row r="4482" spans="15:16" ht="12.75">
      <c r="O4482" s="328"/>
      <c r="P4482" s="328"/>
    </row>
    <row r="4483" spans="15:16" ht="12.75">
      <c r="O4483" s="328"/>
      <c r="P4483" s="328"/>
    </row>
    <row r="4484" spans="15:16" ht="12.75">
      <c r="O4484" s="328"/>
      <c r="P4484" s="328"/>
    </row>
    <row r="4485" spans="15:16" ht="12.75">
      <c r="O4485" s="328"/>
      <c r="P4485" s="328"/>
    </row>
    <row r="4486" spans="15:16" ht="12.75">
      <c r="O4486" s="328"/>
      <c r="P4486" s="328"/>
    </row>
    <row r="4487" spans="15:16" ht="12.75">
      <c r="O4487" s="328"/>
      <c r="P4487" s="328"/>
    </row>
    <row r="4488" spans="15:16" ht="12.75">
      <c r="O4488" s="328"/>
      <c r="P4488" s="328"/>
    </row>
    <row r="4489" spans="15:16" ht="12.75">
      <c r="O4489" s="328"/>
      <c r="P4489" s="328"/>
    </row>
    <row r="4490" spans="15:16" ht="12.75">
      <c r="O4490" s="328"/>
      <c r="P4490" s="328"/>
    </row>
    <row r="4491" spans="15:16" ht="12.75">
      <c r="O4491" s="328"/>
      <c r="P4491" s="328"/>
    </row>
    <row r="4492" spans="15:16" ht="12.75">
      <c r="O4492" s="328"/>
      <c r="P4492" s="328"/>
    </row>
    <row r="4493" spans="15:16" ht="12.75">
      <c r="O4493" s="328"/>
      <c r="P4493" s="328"/>
    </row>
    <row r="4494" spans="15:16" ht="12.75">
      <c r="O4494" s="328"/>
      <c r="P4494" s="328"/>
    </row>
    <row r="4495" spans="15:16" ht="12.75">
      <c r="O4495" s="328"/>
      <c r="P4495" s="328"/>
    </row>
    <row r="4496" spans="15:16" ht="12.75">
      <c r="O4496" s="328"/>
      <c r="P4496" s="328"/>
    </row>
    <row r="4497" spans="15:16" ht="12.75">
      <c r="O4497" s="328"/>
      <c r="P4497" s="328"/>
    </row>
    <row r="4498" spans="15:16" ht="12.75">
      <c r="O4498" s="328"/>
      <c r="P4498" s="328"/>
    </row>
    <row r="4499" spans="15:16" ht="12.75">
      <c r="O4499" s="328"/>
      <c r="P4499" s="328"/>
    </row>
    <row r="4500" spans="15:16" ht="12.75">
      <c r="O4500" s="328"/>
      <c r="P4500" s="328"/>
    </row>
    <row r="4501" spans="15:16" ht="12.75">
      <c r="O4501" s="328"/>
      <c r="P4501" s="328"/>
    </row>
    <row r="4502" spans="15:16" ht="12.75">
      <c r="O4502" s="328"/>
      <c r="P4502" s="328"/>
    </row>
    <row r="4503" spans="15:16" ht="12.75">
      <c r="O4503" s="328"/>
      <c r="P4503" s="328"/>
    </row>
    <row r="4504" spans="15:16" ht="12.75">
      <c r="O4504" s="328"/>
      <c r="P4504" s="328"/>
    </row>
    <row r="4505" spans="15:16" ht="12.75">
      <c r="O4505" s="328"/>
      <c r="P4505" s="328"/>
    </row>
    <row r="4506" spans="15:16" ht="12.75">
      <c r="O4506" s="328"/>
      <c r="P4506" s="328"/>
    </row>
    <row r="4507" spans="15:16" ht="12.75">
      <c r="O4507" s="328"/>
      <c r="P4507" s="328"/>
    </row>
    <row r="4508" spans="15:16" ht="12.75">
      <c r="O4508" s="328"/>
      <c r="P4508" s="328"/>
    </row>
    <row r="4509" spans="15:16" ht="12.75">
      <c r="O4509" s="328"/>
      <c r="P4509" s="328"/>
    </row>
    <row r="4510" spans="15:16" ht="12.75">
      <c r="O4510" s="328"/>
      <c r="P4510" s="328"/>
    </row>
    <row r="4511" spans="15:16" ht="12.75">
      <c r="O4511" s="328"/>
      <c r="P4511" s="328"/>
    </row>
    <row r="4512" spans="15:16" ht="12.75">
      <c r="O4512" s="328"/>
      <c r="P4512" s="328"/>
    </row>
    <row r="4513" spans="15:16" ht="12.75">
      <c r="O4513" s="328"/>
      <c r="P4513" s="328"/>
    </row>
    <row r="4514" spans="15:16" ht="12.75">
      <c r="O4514" s="328"/>
      <c r="P4514" s="328"/>
    </row>
    <row r="4515" spans="15:16" ht="12.75">
      <c r="O4515" s="328"/>
      <c r="P4515" s="328"/>
    </row>
    <row r="4516" spans="15:16" ht="12.75">
      <c r="O4516" s="328"/>
      <c r="P4516" s="328"/>
    </row>
    <row r="4517" spans="15:16" ht="12.75">
      <c r="O4517" s="328"/>
      <c r="P4517" s="328"/>
    </row>
    <row r="4518" spans="15:16" ht="12.75">
      <c r="O4518" s="328"/>
      <c r="P4518" s="328"/>
    </row>
    <row r="4519" spans="15:16" ht="12.75">
      <c r="O4519" s="328"/>
      <c r="P4519" s="328"/>
    </row>
    <row r="4520" spans="15:16" ht="12.75">
      <c r="O4520" s="328"/>
      <c r="P4520" s="328"/>
    </row>
    <row r="4521" spans="15:16" ht="12.75">
      <c r="O4521" s="328"/>
      <c r="P4521" s="328"/>
    </row>
    <row r="4522" spans="15:16" ht="12.75">
      <c r="O4522" s="328"/>
      <c r="P4522" s="328"/>
    </row>
    <row r="4523" spans="15:16" ht="12.75">
      <c r="O4523" s="328"/>
      <c r="P4523" s="328"/>
    </row>
    <row r="4524" spans="15:16" ht="12.75">
      <c r="O4524" s="328"/>
      <c r="P4524" s="328"/>
    </row>
    <row r="4525" spans="15:16" ht="12.75">
      <c r="O4525" s="328"/>
      <c r="P4525" s="328"/>
    </row>
    <row r="4526" spans="15:16" ht="12.75">
      <c r="O4526" s="328"/>
      <c r="P4526" s="328"/>
    </row>
    <row r="4527" spans="15:16" ht="12.75">
      <c r="O4527" s="328"/>
      <c r="P4527" s="328"/>
    </row>
    <row r="4528" spans="15:16" ht="12.75">
      <c r="O4528" s="328"/>
      <c r="P4528" s="328"/>
    </row>
    <row r="4529" spans="15:16" ht="12.75">
      <c r="O4529" s="328"/>
      <c r="P4529" s="328"/>
    </row>
    <row r="4530" spans="15:16" ht="12.75">
      <c r="O4530" s="328"/>
      <c r="P4530" s="328"/>
    </row>
    <row r="4531" spans="15:16" ht="12.75">
      <c r="O4531" s="328"/>
      <c r="P4531" s="328"/>
    </row>
    <row r="4532" spans="15:16" ht="12.75">
      <c r="O4532" s="328"/>
      <c r="P4532" s="328"/>
    </row>
    <row r="4533" spans="15:16" ht="12.75">
      <c r="O4533" s="328"/>
      <c r="P4533" s="328"/>
    </row>
    <row r="4534" spans="15:16" ht="12.75">
      <c r="O4534" s="328"/>
      <c r="P4534" s="328"/>
    </row>
    <row r="4535" spans="15:16" ht="12.75">
      <c r="O4535" s="328"/>
      <c r="P4535" s="328"/>
    </row>
    <row r="4536" spans="15:16" ht="12.75">
      <c r="O4536" s="328"/>
      <c r="P4536" s="328"/>
    </row>
    <row r="4537" spans="15:16" ht="12.75">
      <c r="O4537" s="328"/>
      <c r="P4537" s="328"/>
    </row>
    <row r="4538" spans="15:16" ht="12.75">
      <c r="O4538" s="328"/>
      <c r="P4538" s="328"/>
    </row>
    <row r="4539" spans="15:16" ht="12.75">
      <c r="O4539" s="328"/>
      <c r="P4539" s="328"/>
    </row>
    <row r="4540" spans="15:16" ht="12.75">
      <c r="O4540" s="328"/>
      <c r="P4540" s="328"/>
    </row>
    <row r="4541" spans="15:16" ht="12.75">
      <c r="O4541" s="328"/>
      <c r="P4541" s="328"/>
    </row>
    <row r="4542" spans="15:16" ht="12.75">
      <c r="O4542" s="328"/>
      <c r="P4542" s="328"/>
    </row>
    <row r="4543" spans="15:16" ht="12.75">
      <c r="O4543" s="328"/>
      <c r="P4543" s="328"/>
    </row>
    <row r="4544" spans="15:16" ht="12.75">
      <c r="O4544" s="328"/>
      <c r="P4544" s="328"/>
    </row>
    <row r="4545" spans="15:16" ht="12.75">
      <c r="O4545" s="328"/>
      <c r="P4545" s="328"/>
    </row>
    <row r="4546" spans="15:16" ht="12.75">
      <c r="O4546" s="328"/>
      <c r="P4546" s="328"/>
    </row>
    <row r="4547" spans="15:16" ht="12.75">
      <c r="O4547" s="328"/>
      <c r="P4547" s="328"/>
    </row>
    <row r="4548" spans="15:16" ht="12.75">
      <c r="O4548" s="328"/>
      <c r="P4548" s="328"/>
    </row>
    <row r="4549" spans="15:16" ht="12.75">
      <c r="O4549" s="328"/>
      <c r="P4549" s="328"/>
    </row>
    <row r="4550" spans="15:16" ht="12.75">
      <c r="O4550" s="328"/>
      <c r="P4550" s="328"/>
    </row>
    <row r="4551" spans="15:16" ht="12.75">
      <c r="O4551" s="328"/>
      <c r="P4551" s="328"/>
    </row>
    <row r="4552" spans="15:16" ht="12.75">
      <c r="O4552" s="328"/>
      <c r="P4552" s="328"/>
    </row>
    <row r="4553" spans="15:16" ht="12.75">
      <c r="O4553" s="328"/>
      <c r="P4553" s="328"/>
    </row>
    <row r="4554" spans="15:16" ht="12.75">
      <c r="O4554" s="328"/>
      <c r="P4554" s="328"/>
    </row>
    <row r="4555" spans="15:16" ht="12.75">
      <c r="O4555" s="328"/>
      <c r="P4555" s="328"/>
    </row>
    <row r="4556" spans="15:16" ht="12.75">
      <c r="O4556" s="328"/>
      <c r="P4556" s="328"/>
    </row>
    <row r="4557" spans="15:16" ht="12.75">
      <c r="O4557" s="328"/>
      <c r="P4557" s="328"/>
    </row>
    <row r="4558" spans="15:16" ht="12.75">
      <c r="O4558" s="328"/>
      <c r="P4558" s="328"/>
    </row>
    <row r="4559" spans="15:16" ht="12.75">
      <c r="O4559" s="328"/>
      <c r="P4559" s="328"/>
    </row>
    <row r="4560" spans="15:16" ht="12.75">
      <c r="O4560" s="328"/>
      <c r="P4560" s="328"/>
    </row>
    <row r="4561" spans="15:16" ht="12.75">
      <c r="O4561" s="328"/>
      <c r="P4561" s="328"/>
    </row>
    <row r="4562" spans="15:16" ht="12.75">
      <c r="O4562" s="328"/>
      <c r="P4562" s="328"/>
    </row>
    <row r="4563" spans="15:16" ht="12.75">
      <c r="O4563" s="328"/>
      <c r="P4563" s="328"/>
    </row>
    <row r="4564" spans="15:16" ht="12.75">
      <c r="O4564" s="328"/>
      <c r="P4564" s="328"/>
    </row>
    <row r="4565" spans="15:16" ht="12.75">
      <c r="O4565" s="328"/>
      <c r="P4565" s="328"/>
    </row>
    <row r="4566" spans="15:16" ht="12.75">
      <c r="O4566" s="328"/>
      <c r="P4566" s="328"/>
    </row>
    <row r="4567" spans="15:16" ht="12.75">
      <c r="O4567" s="328"/>
      <c r="P4567" s="328"/>
    </row>
    <row r="4568" spans="15:16" ht="12.75">
      <c r="O4568" s="328"/>
      <c r="P4568" s="328"/>
    </row>
    <row r="4569" spans="15:16" ht="12.75">
      <c r="O4569" s="328"/>
      <c r="P4569" s="328"/>
    </row>
    <row r="4570" spans="15:16" ht="12.75">
      <c r="O4570" s="328"/>
      <c r="P4570" s="328"/>
    </row>
    <row r="4571" spans="15:16" ht="12.75">
      <c r="O4571" s="328"/>
      <c r="P4571" s="328"/>
    </row>
    <row r="4572" spans="15:16" ht="12.75">
      <c r="O4572" s="328"/>
      <c r="P4572" s="328"/>
    </row>
    <row r="4573" spans="15:16" ht="12.75">
      <c r="O4573" s="328"/>
      <c r="P4573" s="328"/>
    </row>
    <row r="4574" spans="15:16" ht="12.75">
      <c r="O4574" s="328"/>
      <c r="P4574" s="328"/>
    </row>
    <row r="4575" spans="15:16" ht="12.75">
      <c r="O4575" s="328"/>
      <c r="P4575" s="328"/>
    </row>
    <row r="4576" spans="15:16" ht="12.75">
      <c r="O4576" s="328"/>
      <c r="P4576" s="328"/>
    </row>
    <row r="4577" spans="15:16" ht="12.75">
      <c r="O4577" s="328"/>
      <c r="P4577" s="328"/>
    </row>
    <row r="4578" spans="15:16" ht="12.75">
      <c r="O4578" s="328"/>
      <c r="P4578" s="328"/>
    </row>
    <row r="4579" spans="15:16" ht="12.75">
      <c r="O4579" s="328"/>
      <c r="P4579" s="328"/>
    </row>
    <row r="4580" spans="15:16" ht="12.75">
      <c r="O4580" s="328"/>
      <c r="P4580" s="328"/>
    </row>
    <row r="4581" spans="15:16" ht="12.75">
      <c r="O4581" s="328"/>
      <c r="P4581" s="328"/>
    </row>
    <row r="4582" spans="15:16" ht="12.75">
      <c r="O4582" s="328"/>
      <c r="P4582" s="328"/>
    </row>
    <row r="4583" spans="15:16" ht="12.75">
      <c r="O4583" s="328"/>
      <c r="P4583" s="328"/>
    </row>
    <row r="4584" spans="15:16" ht="12.75">
      <c r="O4584" s="328"/>
      <c r="P4584" s="328"/>
    </row>
    <row r="4585" spans="15:16" ht="12.75">
      <c r="O4585" s="328"/>
      <c r="P4585" s="328"/>
    </row>
    <row r="4586" spans="15:16" ht="12.75">
      <c r="O4586" s="328"/>
      <c r="P4586" s="328"/>
    </row>
    <row r="4587" spans="15:16" ht="12.75">
      <c r="O4587" s="328"/>
      <c r="P4587" s="328"/>
    </row>
    <row r="4588" spans="15:16" ht="12.75">
      <c r="O4588" s="328"/>
      <c r="P4588" s="328"/>
    </row>
    <row r="4589" spans="15:16" ht="12.75">
      <c r="O4589" s="328"/>
      <c r="P4589" s="328"/>
    </row>
    <row r="4590" spans="15:16" ht="12.75">
      <c r="O4590" s="328"/>
      <c r="P4590" s="328"/>
    </row>
    <row r="4591" spans="15:16" ht="12.75">
      <c r="O4591" s="328"/>
      <c r="P4591" s="328"/>
    </row>
    <row r="4592" spans="15:16" ht="12.75">
      <c r="O4592" s="328"/>
      <c r="P4592" s="328"/>
    </row>
    <row r="4593" spans="15:16" ht="12.75">
      <c r="O4593" s="328"/>
      <c r="P4593" s="328"/>
    </row>
    <row r="4594" spans="15:16" ht="12.75">
      <c r="O4594" s="328"/>
      <c r="P4594" s="328"/>
    </row>
    <row r="4595" spans="15:16" ht="12.75">
      <c r="O4595" s="328"/>
      <c r="P4595" s="328"/>
    </row>
    <row r="4596" spans="15:16" ht="12.75">
      <c r="O4596" s="328"/>
      <c r="P4596" s="328"/>
    </row>
    <row r="4597" spans="15:16" ht="12.75">
      <c r="O4597" s="328"/>
      <c r="P4597" s="328"/>
    </row>
    <row r="4598" spans="15:16" ht="12.75">
      <c r="O4598" s="328"/>
      <c r="P4598" s="328"/>
    </row>
    <row r="4599" spans="15:16" ht="12.75">
      <c r="O4599" s="328"/>
      <c r="P4599" s="328"/>
    </row>
    <row r="4600" spans="15:16" ht="12.75">
      <c r="O4600" s="328"/>
      <c r="P4600" s="328"/>
    </row>
    <row r="4601" spans="15:16" ht="12.75">
      <c r="O4601" s="328"/>
      <c r="P4601" s="328"/>
    </row>
    <row r="4602" spans="15:16" ht="12.75">
      <c r="O4602" s="328"/>
      <c r="P4602" s="328"/>
    </row>
    <row r="4603" spans="15:16" ht="12.75">
      <c r="O4603" s="328"/>
      <c r="P4603" s="328"/>
    </row>
    <row r="4604" spans="15:16" ht="12.75">
      <c r="O4604" s="328"/>
      <c r="P4604" s="328"/>
    </row>
    <row r="4605" spans="15:16" ht="12.75">
      <c r="O4605" s="328"/>
      <c r="P4605" s="328"/>
    </row>
    <row r="4606" spans="15:16" ht="12.75">
      <c r="O4606" s="328"/>
      <c r="P4606" s="328"/>
    </row>
    <row r="4607" spans="15:16" ht="12.75">
      <c r="O4607" s="328"/>
      <c r="P4607" s="328"/>
    </row>
    <row r="4608" spans="15:16" ht="12.75">
      <c r="O4608" s="328"/>
      <c r="P4608" s="328"/>
    </row>
    <row r="4609" spans="15:16" ht="12.75">
      <c r="O4609" s="328"/>
      <c r="P4609" s="328"/>
    </row>
    <row r="4610" spans="15:16" ht="12.75">
      <c r="O4610" s="328"/>
      <c r="P4610" s="328"/>
    </row>
    <row r="4611" spans="15:16" ht="12.75">
      <c r="O4611" s="328"/>
      <c r="P4611" s="328"/>
    </row>
    <row r="4612" spans="15:16" ht="12.75">
      <c r="O4612" s="328"/>
      <c r="P4612" s="328"/>
    </row>
    <row r="4613" spans="15:16" ht="12.75">
      <c r="O4613" s="328"/>
      <c r="P4613" s="328"/>
    </row>
    <row r="4614" spans="15:16" ht="12.75">
      <c r="O4614" s="328"/>
      <c r="P4614" s="328"/>
    </row>
    <row r="4615" spans="15:16" ht="12.75">
      <c r="O4615" s="328"/>
      <c r="P4615" s="328"/>
    </row>
    <row r="4616" spans="15:16" ht="12.75">
      <c r="O4616" s="328"/>
      <c r="P4616" s="328"/>
    </row>
    <row r="4617" spans="15:16" ht="12.75">
      <c r="O4617" s="328"/>
      <c r="P4617" s="328"/>
    </row>
    <row r="4618" spans="15:16" ht="12.75">
      <c r="O4618" s="328"/>
      <c r="P4618" s="328"/>
    </row>
    <row r="4619" spans="15:16" ht="12.75">
      <c r="O4619" s="328"/>
      <c r="P4619" s="328"/>
    </row>
    <row r="4620" spans="15:16" ht="12.75">
      <c r="O4620" s="328"/>
      <c r="P4620" s="328"/>
    </row>
    <row r="4621" spans="15:16" ht="12.75">
      <c r="O4621" s="328"/>
      <c r="P4621" s="328"/>
    </row>
    <row r="4622" spans="15:16" ht="12.75">
      <c r="O4622" s="328"/>
      <c r="P4622" s="328"/>
    </row>
    <row r="4623" spans="15:16" ht="12.75">
      <c r="O4623" s="328"/>
      <c r="P4623" s="328"/>
    </row>
    <row r="4624" spans="15:16" ht="12.75">
      <c r="O4624" s="328"/>
      <c r="P4624" s="328"/>
    </row>
    <row r="4625" spans="15:16" ht="12.75">
      <c r="O4625" s="328"/>
      <c r="P4625" s="328"/>
    </row>
    <row r="4626" spans="15:16" ht="12.75">
      <c r="O4626" s="328"/>
      <c r="P4626" s="328"/>
    </row>
    <row r="4627" spans="15:16" ht="12.75">
      <c r="O4627" s="328"/>
      <c r="P4627" s="328"/>
    </row>
    <row r="4628" spans="15:16" ht="12.75">
      <c r="O4628" s="328"/>
      <c r="P4628" s="328"/>
    </row>
    <row r="4629" spans="15:16" ht="12.75">
      <c r="O4629" s="328"/>
      <c r="P4629" s="328"/>
    </row>
    <row r="4630" spans="15:16" ht="12.75">
      <c r="O4630" s="328"/>
      <c r="P4630" s="328"/>
    </row>
    <row r="4631" spans="15:16" ht="12.75">
      <c r="O4631" s="328"/>
      <c r="P4631" s="328"/>
    </row>
    <row r="4632" spans="15:16" ht="12.75">
      <c r="O4632" s="328"/>
      <c r="P4632" s="328"/>
    </row>
    <row r="4633" spans="15:16" ht="12.75">
      <c r="O4633" s="328"/>
      <c r="P4633" s="328"/>
    </row>
    <row r="4634" spans="15:16" ht="12.75">
      <c r="O4634" s="328"/>
      <c r="P4634" s="328"/>
    </row>
    <row r="4635" spans="15:16" ht="12.75">
      <c r="O4635" s="328"/>
      <c r="P4635" s="328"/>
    </row>
    <row r="4636" spans="15:16" ht="12.75">
      <c r="O4636" s="328"/>
      <c r="P4636" s="328"/>
    </row>
    <row r="4637" spans="15:16" ht="12.75">
      <c r="O4637" s="328"/>
      <c r="P4637" s="328"/>
    </row>
    <row r="4638" spans="15:16" ht="12.75">
      <c r="O4638" s="328"/>
      <c r="P4638" s="328"/>
    </row>
    <row r="4639" spans="15:16" ht="12.75">
      <c r="O4639" s="328"/>
      <c r="P4639" s="328"/>
    </row>
    <row r="4640" spans="15:16" ht="12.75">
      <c r="O4640" s="328"/>
      <c r="P4640" s="328"/>
    </row>
    <row r="4641" spans="15:16" ht="12.75">
      <c r="O4641" s="328"/>
      <c r="P4641" s="328"/>
    </row>
    <row r="4642" spans="15:16" ht="12.75">
      <c r="O4642" s="328"/>
      <c r="P4642" s="328"/>
    </row>
    <row r="4643" spans="15:16" ht="12.75">
      <c r="O4643" s="328"/>
      <c r="P4643" s="328"/>
    </row>
    <row r="4644" spans="15:16" ht="12.75">
      <c r="O4644" s="328"/>
      <c r="P4644" s="328"/>
    </row>
    <row r="4645" spans="15:16" ht="12.75">
      <c r="O4645" s="328"/>
      <c r="P4645" s="328"/>
    </row>
    <row r="4646" spans="15:16" ht="12.75">
      <c r="O4646" s="328"/>
      <c r="P4646" s="328"/>
    </row>
    <row r="4647" spans="15:16" ht="12.75">
      <c r="O4647" s="328"/>
      <c r="P4647" s="328"/>
    </row>
    <row r="4648" spans="15:16" ht="12.75">
      <c r="O4648" s="328"/>
      <c r="P4648" s="328"/>
    </row>
    <row r="4649" spans="15:16" ht="12.75">
      <c r="O4649" s="328"/>
      <c r="P4649" s="328"/>
    </row>
    <row r="4650" spans="15:16" ht="12.75">
      <c r="O4650" s="328"/>
      <c r="P4650" s="328"/>
    </row>
    <row r="4651" spans="15:16" ht="12.75">
      <c r="O4651" s="328"/>
      <c r="P4651" s="328"/>
    </row>
    <row r="4652" spans="15:16" ht="12.75">
      <c r="O4652" s="328"/>
      <c r="P4652" s="328"/>
    </row>
    <row r="4653" spans="15:16" ht="12.75">
      <c r="O4653" s="328"/>
      <c r="P4653" s="328"/>
    </row>
    <row r="4654" spans="15:16" ht="12.75">
      <c r="O4654" s="328"/>
      <c r="P4654" s="328"/>
    </row>
    <row r="4655" spans="15:16" ht="12.75">
      <c r="O4655" s="328"/>
      <c r="P4655" s="328"/>
    </row>
    <row r="4656" spans="15:16" ht="12.75">
      <c r="O4656" s="328"/>
      <c r="P4656" s="328"/>
    </row>
    <row r="4657" spans="15:16" ht="12.75">
      <c r="O4657" s="328"/>
      <c r="P4657" s="328"/>
    </row>
    <row r="4658" spans="15:16" ht="12.75">
      <c r="O4658" s="328"/>
      <c r="P4658" s="328"/>
    </row>
    <row r="4659" spans="15:16" ht="12.75">
      <c r="O4659" s="328"/>
      <c r="P4659" s="328"/>
    </row>
    <row r="4660" spans="15:16" ht="12.75">
      <c r="O4660" s="328"/>
      <c r="P4660" s="328"/>
    </row>
    <row r="4661" spans="15:16" ht="12.75">
      <c r="O4661" s="328"/>
      <c r="P4661" s="328"/>
    </row>
    <row r="4662" spans="15:16" ht="12.75">
      <c r="O4662" s="328"/>
      <c r="P4662" s="328"/>
    </row>
    <row r="4663" spans="15:16" ht="12.75">
      <c r="O4663" s="328"/>
      <c r="P4663" s="328"/>
    </row>
    <row r="4664" spans="15:16" ht="12.75">
      <c r="O4664" s="328"/>
      <c r="P4664" s="328"/>
    </row>
    <row r="4665" spans="15:16" ht="12.75">
      <c r="O4665" s="328"/>
      <c r="P4665" s="328"/>
    </row>
    <row r="4666" spans="15:16" ht="12.75">
      <c r="O4666" s="328"/>
      <c r="P4666" s="328"/>
    </row>
    <row r="4667" spans="15:16" ht="12.75">
      <c r="O4667" s="328"/>
      <c r="P4667" s="328"/>
    </row>
    <row r="4668" spans="15:16" ht="12.75">
      <c r="O4668" s="328"/>
      <c r="P4668" s="328"/>
    </row>
    <row r="4669" spans="15:16" ht="12.75">
      <c r="O4669" s="328"/>
      <c r="P4669" s="328"/>
    </row>
    <row r="4670" spans="15:16" ht="12.75">
      <c r="O4670" s="328"/>
      <c r="P4670" s="328"/>
    </row>
    <row r="4671" spans="15:16" ht="12.75">
      <c r="O4671" s="328"/>
      <c r="P4671" s="328"/>
    </row>
    <row r="4672" spans="15:16" ht="12.75">
      <c r="O4672" s="328"/>
      <c r="P4672" s="328"/>
    </row>
    <row r="4673" spans="15:16" ht="12.75">
      <c r="O4673" s="328"/>
      <c r="P4673" s="328"/>
    </row>
    <row r="4674" spans="15:16" ht="12.75">
      <c r="O4674" s="328"/>
      <c r="P4674" s="328"/>
    </row>
    <row r="4675" spans="15:16" ht="12.75">
      <c r="O4675" s="328"/>
      <c r="P4675" s="328"/>
    </row>
    <row r="4676" spans="15:16" ht="12.75">
      <c r="O4676" s="328"/>
      <c r="P4676" s="328"/>
    </row>
    <row r="4677" spans="15:16" ht="12.75">
      <c r="O4677" s="328"/>
      <c r="P4677" s="328"/>
    </row>
    <row r="4678" spans="15:16" ht="12.75">
      <c r="O4678" s="328"/>
      <c r="P4678" s="328"/>
    </row>
    <row r="4679" spans="15:16" ht="12.75">
      <c r="O4679" s="328"/>
      <c r="P4679" s="328"/>
    </row>
    <row r="4680" spans="15:16" ht="12.75">
      <c r="O4680" s="328"/>
      <c r="P4680" s="328"/>
    </row>
    <row r="4681" spans="15:16" ht="12.75">
      <c r="O4681" s="328"/>
      <c r="P4681" s="328"/>
    </row>
    <row r="4682" spans="15:16" ht="12.75">
      <c r="O4682" s="328"/>
      <c r="P4682" s="328"/>
    </row>
    <row r="4683" spans="15:16" ht="12.75">
      <c r="O4683" s="328"/>
      <c r="P4683" s="328"/>
    </row>
    <row r="4684" spans="15:16" ht="12.75">
      <c r="O4684" s="328"/>
      <c r="P4684" s="328"/>
    </row>
    <row r="4685" spans="15:16" ht="12.75">
      <c r="O4685" s="328"/>
      <c r="P4685" s="328"/>
    </row>
    <row r="4686" spans="15:16" ht="12.75">
      <c r="O4686" s="328"/>
      <c r="P4686" s="328"/>
    </row>
    <row r="4687" spans="15:16" ht="12.75">
      <c r="O4687" s="328"/>
      <c r="P4687" s="328"/>
    </row>
    <row r="4688" spans="15:16" ht="12.75">
      <c r="O4688" s="328"/>
      <c r="P4688" s="328"/>
    </row>
    <row r="4689" spans="15:16" ht="12.75">
      <c r="O4689" s="328"/>
      <c r="P4689" s="328"/>
    </row>
    <row r="4690" spans="15:16" ht="12.75">
      <c r="O4690" s="328"/>
      <c r="P4690" s="328"/>
    </row>
    <row r="4691" spans="15:16" ht="12.75">
      <c r="O4691" s="328"/>
      <c r="P4691" s="328"/>
    </row>
    <row r="4692" spans="15:16" ht="12.75">
      <c r="O4692" s="328"/>
      <c r="P4692" s="328"/>
    </row>
    <row r="4693" spans="15:16" ht="12.75">
      <c r="O4693" s="328"/>
      <c r="P4693" s="328"/>
    </row>
    <row r="4694" spans="15:16" ht="12.75">
      <c r="O4694" s="328"/>
      <c r="P4694" s="328"/>
    </row>
    <row r="4695" spans="15:16" ht="12.75">
      <c r="O4695" s="328"/>
      <c r="P4695" s="328"/>
    </row>
    <row r="4696" spans="15:16" ht="12.75">
      <c r="O4696" s="328"/>
      <c r="P4696" s="328"/>
    </row>
    <row r="4697" spans="15:16" ht="12.75">
      <c r="O4697" s="328"/>
      <c r="P4697" s="328"/>
    </row>
    <row r="4698" spans="15:16" ht="12.75">
      <c r="O4698" s="328"/>
      <c r="P4698" s="328"/>
    </row>
    <row r="4699" spans="15:16" ht="12.75">
      <c r="O4699" s="328"/>
      <c r="P4699" s="328"/>
    </row>
    <row r="4700" spans="15:16" ht="12.75">
      <c r="O4700" s="328"/>
      <c r="P4700" s="328"/>
    </row>
    <row r="4701" spans="15:16" ht="12.75">
      <c r="O4701" s="328"/>
      <c r="P4701" s="328"/>
    </row>
    <row r="4702" spans="15:16" ht="12.75">
      <c r="O4702" s="328"/>
      <c r="P4702" s="328"/>
    </row>
    <row r="4703" spans="15:16" ht="12.75">
      <c r="O4703" s="328"/>
      <c r="P4703" s="328"/>
    </row>
    <row r="4704" spans="15:16" ht="12.75">
      <c r="O4704" s="328"/>
      <c r="P4704" s="328"/>
    </row>
    <row r="4705" spans="15:16" ht="12.75">
      <c r="O4705" s="328"/>
      <c r="P4705" s="328"/>
    </row>
    <row r="4706" spans="15:16" ht="12.75">
      <c r="O4706" s="328"/>
      <c r="P4706" s="328"/>
    </row>
    <row r="4707" spans="15:16" ht="12.75">
      <c r="O4707" s="328"/>
      <c r="P4707" s="328"/>
    </row>
    <row r="4708" spans="15:16" ht="12.75">
      <c r="O4708" s="328"/>
      <c r="P4708" s="328"/>
    </row>
    <row r="4709" spans="15:16" ht="12.75">
      <c r="O4709" s="328"/>
      <c r="P4709" s="328"/>
    </row>
    <row r="4710" spans="15:16" ht="12.75">
      <c r="O4710" s="328"/>
      <c r="P4710" s="328"/>
    </row>
    <row r="4711" spans="15:16" ht="12.75">
      <c r="O4711" s="328"/>
      <c r="P4711" s="328"/>
    </row>
    <row r="4712" spans="15:16" ht="12.75">
      <c r="O4712" s="328"/>
      <c r="P4712" s="328"/>
    </row>
    <row r="4713" spans="15:16" ht="12.75">
      <c r="O4713" s="328"/>
      <c r="P4713" s="328"/>
    </row>
    <row r="4714" spans="15:16" ht="12.75">
      <c r="O4714" s="328"/>
      <c r="P4714" s="328"/>
    </row>
    <row r="4715" spans="15:16" ht="12.75">
      <c r="O4715" s="328"/>
      <c r="P4715" s="328"/>
    </row>
    <row r="4716" spans="15:16" ht="12.75">
      <c r="O4716" s="328"/>
      <c r="P4716" s="328"/>
    </row>
    <row r="4717" spans="15:16" ht="12.75">
      <c r="O4717" s="328"/>
      <c r="P4717" s="328"/>
    </row>
    <row r="4718" spans="15:16" ht="12.75">
      <c r="O4718" s="328"/>
      <c r="P4718" s="328"/>
    </row>
    <row r="4719" spans="15:16" ht="12.75">
      <c r="O4719" s="328"/>
      <c r="P4719" s="328"/>
    </row>
    <row r="4720" spans="15:16" ht="12.75">
      <c r="O4720" s="328"/>
      <c r="P4720" s="328"/>
    </row>
    <row r="4721" spans="15:16" ht="12.75">
      <c r="O4721" s="328"/>
      <c r="P4721" s="328"/>
    </row>
    <row r="4722" spans="15:16" ht="12.75">
      <c r="O4722" s="328"/>
      <c r="P4722" s="328"/>
    </row>
    <row r="4723" spans="15:16" ht="12.75">
      <c r="O4723" s="328"/>
      <c r="P4723" s="328"/>
    </row>
    <row r="4724" spans="15:16" ht="12.75">
      <c r="O4724" s="328"/>
      <c r="P4724" s="328"/>
    </row>
    <row r="4725" spans="15:16" ht="12.75">
      <c r="O4725" s="328"/>
      <c r="P4725" s="328"/>
    </row>
    <row r="4726" spans="15:16" ht="12.75">
      <c r="O4726" s="328"/>
      <c r="P4726" s="328"/>
    </row>
    <row r="4727" spans="15:16" ht="12.75">
      <c r="O4727" s="328"/>
      <c r="P4727" s="328"/>
    </row>
    <row r="4728" spans="15:16" ht="12.75">
      <c r="O4728" s="328"/>
      <c r="P4728" s="328"/>
    </row>
    <row r="4729" spans="15:16" ht="12.75">
      <c r="O4729" s="328"/>
      <c r="P4729" s="328"/>
    </row>
    <row r="4730" spans="15:16" ht="12.75">
      <c r="O4730" s="328"/>
      <c r="P4730" s="328"/>
    </row>
    <row r="4731" spans="15:16" ht="12.75">
      <c r="O4731" s="328"/>
      <c r="P4731" s="328"/>
    </row>
    <row r="4732" spans="15:16" ht="12.75">
      <c r="O4732" s="328"/>
      <c r="P4732" s="328"/>
    </row>
    <row r="4733" spans="15:16" ht="12.75">
      <c r="O4733" s="328"/>
      <c r="P4733" s="328"/>
    </row>
    <row r="4734" spans="15:16" ht="12.75">
      <c r="O4734" s="328"/>
      <c r="P4734" s="328"/>
    </row>
    <row r="4735" spans="15:16" ht="12.75">
      <c r="O4735" s="328"/>
      <c r="P4735" s="328"/>
    </row>
    <row r="4736" spans="15:16" ht="12.75">
      <c r="O4736" s="328"/>
      <c r="P4736" s="328"/>
    </row>
    <row r="4737" spans="15:16" ht="12.75">
      <c r="O4737" s="328"/>
      <c r="P4737" s="328"/>
    </row>
    <row r="4738" spans="15:16" ht="12.75">
      <c r="O4738" s="328"/>
      <c r="P4738" s="328"/>
    </row>
    <row r="4739" spans="15:16" ht="12.75">
      <c r="O4739" s="328"/>
      <c r="P4739" s="328"/>
    </row>
    <row r="4740" spans="15:16" ht="12.75">
      <c r="O4740" s="328"/>
      <c r="P4740" s="328"/>
    </row>
    <row r="4741" spans="15:16" ht="12.75">
      <c r="O4741" s="328"/>
      <c r="P4741" s="328"/>
    </row>
    <row r="4742" spans="15:16" ht="12.75">
      <c r="O4742" s="328"/>
      <c r="P4742" s="328"/>
    </row>
    <row r="4743" spans="15:16" ht="12.75">
      <c r="O4743" s="328"/>
      <c r="P4743" s="328"/>
    </row>
    <row r="4744" spans="15:16" ht="12.75">
      <c r="O4744" s="328"/>
      <c r="P4744" s="328"/>
    </row>
    <row r="4745" spans="15:16" ht="12.75">
      <c r="O4745" s="328"/>
      <c r="P4745" s="328"/>
    </row>
    <row r="4746" spans="15:16" ht="12.75">
      <c r="O4746" s="328"/>
      <c r="P4746" s="328"/>
    </row>
    <row r="4747" spans="15:16" ht="12.75">
      <c r="O4747" s="328"/>
      <c r="P4747" s="328"/>
    </row>
    <row r="4748" spans="15:16" ht="12.75">
      <c r="O4748" s="328"/>
      <c r="P4748" s="328"/>
    </row>
    <row r="4749" spans="15:16" ht="12.75">
      <c r="O4749" s="328"/>
      <c r="P4749" s="328"/>
    </row>
    <row r="4750" spans="15:16" ht="12.75">
      <c r="O4750" s="328"/>
      <c r="P4750" s="328"/>
    </row>
    <row r="4751" spans="15:16" ht="12.75">
      <c r="O4751" s="328"/>
      <c r="P4751" s="328"/>
    </row>
    <row r="4752" spans="15:16" ht="12.75">
      <c r="O4752" s="328"/>
      <c r="P4752" s="328"/>
    </row>
    <row r="4753" spans="15:16" ht="12.75">
      <c r="O4753" s="328"/>
      <c r="P4753" s="328"/>
    </row>
    <row r="4754" spans="15:16" ht="12.75">
      <c r="O4754" s="328"/>
      <c r="P4754" s="328"/>
    </row>
    <row r="4755" spans="15:16" ht="12.75">
      <c r="O4755" s="328"/>
      <c r="P4755" s="328"/>
    </row>
    <row r="4756" spans="15:16" ht="12.75">
      <c r="O4756" s="328"/>
      <c r="P4756" s="328"/>
    </row>
    <row r="4757" spans="15:16" ht="12.75">
      <c r="O4757" s="328"/>
      <c r="P4757" s="328"/>
    </row>
    <row r="4758" spans="15:16" ht="12.75">
      <c r="O4758" s="328"/>
      <c r="P4758" s="328"/>
    </row>
    <row r="4759" spans="15:16" ht="12.75">
      <c r="O4759" s="328"/>
      <c r="P4759" s="328"/>
    </row>
    <row r="4760" spans="15:16" ht="12.75">
      <c r="O4760" s="328"/>
      <c r="P4760" s="328"/>
    </row>
    <row r="4761" spans="15:16" ht="12.75">
      <c r="O4761" s="328"/>
      <c r="P4761" s="328"/>
    </row>
    <row r="4762" spans="15:16" ht="12.75">
      <c r="O4762" s="328"/>
      <c r="P4762" s="328"/>
    </row>
    <row r="4763" spans="15:16" ht="12.75">
      <c r="O4763" s="328"/>
      <c r="P4763" s="328"/>
    </row>
    <row r="4764" spans="15:16" ht="12.75">
      <c r="O4764" s="328"/>
      <c r="P4764" s="328"/>
    </row>
    <row r="4765" spans="15:16" ht="12.75">
      <c r="O4765" s="328"/>
      <c r="P4765" s="328"/>
    </row>
    <row r="4766" spans="15:16" ht="12.75">
      <c r="O4766" s="328"/>
      <c r="P4766" s="328"/>
    </row>
    <row r="4767" spans="15:16" ht="12.75">
      <c r="O4767" s="328"/>
      <c r="P4767" s="328"/>
    </row>
    <row r="4768" spans="15:16" ht="12.75">
      <c r="O4768" s="328"/>
      <c r="P4768" s="328"/>
    </row>
    <row r="4769" spans="15:16" ht="12.75">
      <c r="O4769" s="328"/>
      <c r="P4769" s="328"/>
    </row>
    <row r="4770" spans="15:16" ht="12.75">
      <c r="O4770" s="328"/>
      <c r="P4770" s="328"/>
    </row>
    <row r="4771" spans="15:16" ht="12.75">
      <c r="O4771" s="328"/>
      <c r="P4771" s="328"/>
    </row>
    <row r="4772" spans="15:16" ht="12.75">
      <c r="O4772" s="328"/>
      <c r="P4772" s="328"/>
    </row>
    <row r="4773" spans="15:16" ht="12.75">
      <c r="O4773" s="328"/>
      <c r="P4773" s="328"/>
    </row>
    <row r="4774" spans="15:16" ht="12.75">
      <c r="O4774" s="328"/>
      <c r="P4774" s="328"/>
    </row>
    <row r="4775" spans="15:16" ht="12.75">
      <c r="O4775" s="328"/>
      <c r="P4775" s="328"/>
    </row>
    <row r="4776" spans="15:16" ht="12.75">
      <c r="O4776" s="328"/>
      <c r="P4776" s="328"/>
    </row>
    <row r="4777" spans="15:16" ht="12.75">
      <c r="O4777" s="328"/>
      <c r="P4777" s="328"/>
    </row>
    <row r="4778" spans="15:16" ht="12.75">
      <c r="O4778" s="328"/>
      <c r="P4778" s="328"/>
    </row>
    <row r="4779" spans="15:16" ht="12.75">
      <c r="O4779" s="328"/>
      <c r="P4779" s="328"/>
    </row>
    <row r="4780" spans="15:16" ht="12.75">
      <c r="O4780" s="328"/>
      <c r="P4780" s="328"/>
    </row>
    <row r="4781" spans="15:16" ht="12.75">
      <c r="O4781" s="328"/>
      <c r="P4781" s="328"/>
    </row>
    <row r="4782" spans="15:16" ht="12.75">
      <c r="O4782" s="328"/>
      <c r="P4782" s="328"/>
    </row>
    <row r="4783" spans="15:16" ht="12.75">
      <c r="O4783" s="328"/>
      <c r="P4783" s="328"/>
    </row>
    <row r="4784" spans="15:16" ht="12.75">
      <c r="O4784" s="328"/>
      <c r="P4784" s="328"/>
    </row>
    <row r="4785" spans="15:16" ht="12.75">
      <c r="O4785" s="328"/>
      <c r="P4785" s="328"/>
    </row>
    <row r="4786" spans="15:16" ht="12.75">
      <c r="O4786" s="328"/>
      <c r="P4786" s="328"/>
    </row>
    <row r="4787" spans="15:16" ht="12.75">
      <c r="O4787" s="328"/>
      <c r="P4787" s="328"/>
    </row>
    <row r="4788" spans="15:16" ht="12.75">
      <c r="O4788" s="328"/>
      <c r="P4788" s="328"/>
    </row>
    <row r="4789" spans="15:16" ht="12.75">
      <c r="O4789" s="328"/>
      <c r="P4789" s="328"/>
    </row>
    <row r="4790" spans="15:16" ht="12.75">
      <c r="O4790" s="328"/>
      <c r="P4790" s="328"/>
    </row>
    <row r="4791" spans="15:16" ht="12.75">
      <c r="O4791" s="328"/>
      <c r="P4791" s="328"/>
    </row>
    <row r="4792" spans="15:16" ht="12.75">
      <c r="O4792" s="328"/>
      <c r="P4792" s="328"/>
    </row>
    <row r="4793" spans="15:16" ht="12.75">
      <c r="O4793" s="328"/>
      <c r="P4793" s="328"/>
    </row>
    <row r="4794" spans="15:16" ht="12.75">
      <c r="O4794" s="328"/>
      <c r="P4794" s="328"/>
    </row>
    <row r="4795" spans="15:16" ht="12.75">
      <c r="O4795" s="328"/>
      <c r="P4795" s="328"/>
    </row>
    <row r="4796" spans="15:16" ht="12.75">
      <c r="O4796" s="328"/>
      <c r="P4796" s="328"/>
    </row>
    <row r="4797" spans="15:16" ht="12.75">
      <c r="O4797" s="328"/>
      <c r="P4797" s="328"/>
    </row>
    <row r="4798" spans="15:16" ht="12.75">
      <c r="O4798" s="328"/>
      <c r="P4798" s="328"/>
    </row>
    <row r="4799" spans="15:16" ht="12.75">
      <c r="O4799" s="328"/>
      <c r="P4799" s="328"/>
    </row>
    <row r="4800" spans="15:16" ht="12.75">
      <c r="O4800" s="328"/>
      <c r="P4800" s="328"/>
    </row>
    <row r="4801" spans="15:16" ht="12.75">
      <c r="O4801" s="328"/>
      <c r="P4801" s="328"/>
    </row>
    <row r="4802" spans="15:16" ht="12.75">
      <c r="O4802" s="328"/>
      <c r="P4802" s="328"/>
    </row>
    <row r="4803" spans="15:16" ht="12.75">
      <c r="O4803" s="328"/>
      <c r="P4803" s="328"/>
    </row>
    <row r="4804" spans="15:16" ht="12.75">
      <c r="O4804" s="328"/>
      <c r="P4804" s="328"/>
    </row>
    <row r="4805" spans="15:16" ht="12.75">
      <c r="O4805" s="328"/>
      <c r="P4805" s="328"/>
    </row>
    <row r="4806" spans="15:16" ht="12.75">
      <c r="O4806" s="328"/>
      <c r="P4806" s="328"/>
    </row>
    <row r="4807" spans="15:16" ht="12.75">
      <c r="O4807" s="328"/>
      <c r="P4807" s="328"/>
    </row>
    <row r="4808" spans="15:16" ht="12.75">
      <c r="O4808" s="328"/>
      <c r="P4808" s="328"/>
    </row>
    <row r="4809" spans="15:16" ht="12.75">
      <c r="O4809" s="328"/>
      <c r="P4809" s="328"/>
    </row>
    <row r="4810" spans="15:16" ht="12.75">
      <c r="O4810" s="328"/>
      <c r="P4810" s="328"/>
    </row>
    <row r="4811" spans="15:16" ht="12.75">
      <c r="O4811" s="328"/>
      <c r="P4811" s="328"/>
    </row>
    <row r="4812" spans="15:16" ht="12.75">
      <c r="O4812" s="328"/>
      <c r="P4812" s="328"/>
    </row>
    <row r="4813" spans="15:16" ht="12.75">
      <c r="O4813" s="328"/>
      <c r="P4813" s="328"/>
    </row>
    <row r="4814" spans="15:16" ht="12.75">
      <c r="O4814" s="328"/>
      <c r="P4814" s="328"/>
    </row>
    <row r="4815" spans="15:16" ht="12.75">
      <c r="O4815" s="328"/>
      <c r="P4815" s="328"/>
    </row>
    <row r="4816" spans="15:16" ht="12.75">
      <c r="O4816" s="328"/>
      <c r="P4816" s="328"/>
    </row>
    <row r="4817" spans="15:16" ht="12.75">
      <c r="O4817" s="328"/>
      <c r="P4817" s="328"/>
    </row>
    <row r="4818" spans="15:16" ht="12.75">
      <c r="O4818" s="328"/>
      <c r="P4818" s="328"/>
    </row>
    <row r="4819" spans="15:16" ht="12.75">
      <c r="O4819" s="328"/>
      <c r="P4819" s="328"/>
    </row>
    <row r="4820" spans="15:16" ht="12.75">
      <c r="O4820" s="328"/>
      <c r="P4820" s="328"/>
    </row>
    <row r="4821" spans="15:16" ht="12.75">
      <c r="O4821" s="328"/>
      <c r="P4821" s="328"/>
    </row>
    <row r="4822" spans="15:16" ht="12.75">
      <c r="O4822" s="328"/>
      <c r="P4822" s="328"/>
    </row>
    <row r="4823" spans="15:16" ht="12.75">
      <c r="O4823" s="328"/>
      <c r="P4823" s="328"/>
    </row>
    <row r="4824" spans="15:16" ht="12.75">
      <c r="O4824" s="328"/>
      <c r="P4824" s="328"/>
    </row>
    <row r="4825" spans="15:16" ht="12.75">
      <c r="O4825" s="328"/>
      <c r="P4825" s="328"/>
    </row>
    <row r="4826" spans="15:16" ht="12.75">
      <c r="O4826" s="328"/>
      <c r="P4826" s="328"/>
    </row>
    <row r="4827" spans="15:16" ht="12.75">
      <c r="O4827" s="328"/>
      <c r="P4827" s="328"/>
    </row>
    <row r="4828" spans="15:16" ht="12.75">
      <c r="O4828" s="328"/>
      <c r="P4828" s="328"/>
    </row>
    <row r="4829" spans="15:16" ht="12.75">
      <c r="O4829" s="328"/>
      <c r="P4829" s="328"/>
    </row>
    <row r="4830" spans="15:16" ht="12.75">
      <c r="O4830" s="328"/>
      <c r="P4830" s="328"/>
    </row>
    <row r="4831" spans="15:16" ht="12.75">
      <c r="O4831" s="328"/>
      <c r="P4831" s="328"/>
    </row>
    <row r="4832" spans="15:16" ht="12.75">
      <c r="O4832" s="328"/>
      <c r="P4832" s="328"/>
    </row>
    <row r="4833" spans="15:16" ht="12.75">
      <c r="O4833" s="328"/>
      <c r="P4833" s="328"/>
    </row>
    <row r="4834" spans="15:16" ht="12.75">
      <c r="O4834" s="328"/>
      <c r="P4834" s="328"/>
    </row>
    <row r="4835" spans="15:16" ht="12.75">
      <c r="O4835" s="328"/>
      <c r="P4835" s="328"/>
    </row>
    <row r="4836" spans="15:16" ht="12.75">
      <c r="O4836" s="328"/>
      <c r="P4836" s="328"/>
    </row>
    <row r="4837" spans="15:16" ht="12.75">
      <c r="O4837" s="328"/>
      <c r="P4837" s="328"/>
    </row>
    <row r="4838" spans="15:16" ht="12.75">
      <c r="O4838" s="328"/>
      <c r="P4838" s="328"/>
    </row>
    <row r="4839" spans="15:16" ht="12.75">
      <c r="O4839" s="328"/>
      <c r="P4839" s="328"/>
    </row>
    <row r="4840" spans="15:16" ht="12.75">
      <c r="O4840" s="328"/>
      <c r="P4840" s="328"/>
    </row>
    <row r="4841" spans="15:16" ht="12.75">
      <c r="O4841" s="328"/>
      <c r="P4841" s="328"/>
    </row>
    <row r="4842" spans="15:16" ht="12.75">
      <c r="O4842" s="328"/>
      <c r="P4842" s="328"/>
    </row>
    <row r="4843" spans="15:16" ht="12.75">
      <c r="O4843" s="328"/>
      <c r="P4843" s="328"/>
    </row>
    <row r="4844" spans="15:16" ht="12.75">
      <c r="O4844" s="328"/>
      <c r="P4844" s="328"/>
    </row>
  </sheetData>
  <sheetProtection formatCells="0"/>
  <mergeCells count="129">
    <mergeCell ref="J292:L292"/>
    <mergeCell ref="O292:P292"/>
    <mergeCell ref="J794:L794"/>
    <mergeCell ref="J795:L795"/>
    <mergeCell ref="O435:P435"/>
    <mergeCell ref="O537:P537"/>
    <mergeCell ref="J336:L336"/>
    <mergeCell ref="J338:L338"/>
    <mergeCell ref="O338:P338"/>
    <mergeCell ref="J352:L352"/>
    <mergeCell ref="J353:L353"/>
    <mergeCell ref="O353:P353"/>
    <mergeCell ref="J434:L434"/>
    <mergeCell ref="J435:L435"/>
    <mergeCell ref="J376:L376"/>
    <mergeCell ref="J377:L377"/>
    <mergeCell ref="J378:L378"/>
    <mergeCell ref="O169:P169"/>
    <mergeCell ref="J414:L414"/>
    <mergeCell ref="J415:L415"/>
    <mergeCell ref="J416:L416"/>
    <mergeCell ref="O416:P416"/>
    <mergeCell ref="J318:L318"/>
    <mergeCell ref="O320:P320"/>
    <mergeCell ref="J319:L319"/>
    <mergeCell ref="J320:L320"/>
    <mergeCell ref="J257:L257"/>
    <mergeCell ref="O225:P225"/>
    <mergeCell ref="J33:L33"/>
    <mergeCell ref="J35:L35"/>
    <mergeCell ref="O35:P35"/>
    <mergeCell ref="J202:L202"/>
    <mergeCell ref="J203:L203"/>
    <mergeCell ref="J204:L204"/>
    <mergeCell ref="O204:P204"/>
    <mergeCell ref="J167:L167"/>
    <mergeCell ref="J168:L168"/>
    <mergeCell ref="O132:P132"/>
    <mergeCell ref="J68:L68"/>
    <mergeCell ref="J70:L70"/>
    <mergeCell ref="O70:P70"/>
    <mergeCell ref="J793:L793"/>
    <mergeCell ref="J433:L433"/>
    <mergeCell ref="J559:L559"/>
    <mergeCell ref="J132:L132"/>
    <mergeCell ref="J223:L223"/>
    <mergeCell ref="J224:L224"/>
    <mergeCell ref="J225:L225"/>
    <mergeCell ref="J270:L270"/>
    <mergeCell ref="J271:L271"/>
    <mergeCell ref="J272:L272"/>
    <mergeCell ref="J583:L583"/>
    <mergeCell ref="K17:M17"/>
    <mergeCell ref="J169:L169"/>
    <mergeCell ref="J535:L535"/>
    <mergeCell ref="J536:L536"/>
    <mergeCell ref="J537:L537"/>
    <mergeCell ref="J290:L290"/>
    <mergeCell ref="J291:L291"/>
    <mergeCell ref="J557:L557"/>
    <mergeCell ref="J558:L558"/>
    <mergeCell ref="J498:L498"/>
    <mergeCell ref="J454:L454"/>
    <mergeCell ref="J456:L456"/>
    <mergeCell ref="J485:L485"/>
    <mergeCell ref="J804:L804"/>
    <mergeCell ref="J504:L504"/>
    <mergeCell ref="J803:L803"/>
    <mergeCell ref="J802:L802"/>
    <mergeCell ref="J505:L505"/>
    <mergeCell ref="J676:L676"/>
    <mergeCell ref="J677:L677"/>
    <mergeCell ref="J678:L678"/>
    <mergeCell ref="J646:L646"/>
    <mergeCell ref="J647:L647"/>
    <mergeCell ref="O585:P585"/>
    <mergeCell ref="O678:P678"/>
    <mergeCell ref="O257:P257"/>
    <mergeCell ref="O559:P559"/>
    <mergeCell ref="O456:P456"/>
    <mergeCell ref="O610:P610"/>
    <mergeCell ref="O378:P378"/>
    <mergeCell ref="O498:P498"/>
    <mergeCell ref="O648:P648"/>
    <mergeCell ref="O272:P272"/>
    <mergeCell ref="J255:L255"/>
    <mergeCell ref="J256:L256"/>
    <mergeCell ref="J584:L584"/>
    <mergeCell ref="J585:L585"/>
    <mergeCell ref="J496:L496"/>
    <mergeCell ref="J351:L351"/>
    <mergeCell ref="J503:L503"/>
    <mergeCell ref="J486:L486"/>
    <mergeCell ref="J487:L487"/>
    <mergeCell ref="J497:L497"/>
    <mergeCell ref="J760:L760"/>
    <mergeCell ref="J608:L608"/>
    <mergeCell ref="J609:L609"/>
    <mergeCell ref="J610:L610"/>
    <mergeCell ref="J725:L725"/>
    <mergeCell ref="J759:L759"/>
    <mergeCell ref="J648:L648"/>
    <mergeCell ref="J874:L874"/>
    <mergeCell ref="J875:L875"/>
    <mergeCell ref="J876:L876"/>
    <mergeCell ref="J770:L770"/>
    <mergeCell ref="J782:L782"/>
    <mergeCell ref="J783:L783"/>
    <mergeCell ref="J812:L812"/>
    <mergeCell ref="J813:L813"/>
    <mergeCell ref="J814:L814"/>
    <mergeCell ref="J820:L820"/>
    <mergeCell ref="O770:P770"/>
    <mergeCell ref="J781:L781"/>
    <mergeCell ref="J726:L726"/>
    <mergeCell ref="J727:L727"/>
    <mergeCell ref="O727:P727"/>
    <mergeCell ref="J746:L746"/>
    <mergeCell ref="J747:L747"/>
    <mergeCell ref="J748:L748"/>
    <mergeCell ref="O748:P748"/>
    <mergeCell ref="J761:L761"/>
    <mergeCell ref="J837:L837"/>
    <mergeCell ref="J838:L838"/>
    <mergeCell ref="O838:P838"/>
    <mergeCell ref="J821:L821"/>
    <mergeCell ref="J822:L822"/>
    <mergeCell ref="O822:P822"/>
    <mergeCell ref="J836:L836"/>
  </mergeCells>
  <printOptions gridLines="1" horizontalCentered="1"/>
  <pageMargins left="0.33" right="0.54" top="0.984251968503937" bottom="0.984251968503937" header="0.5118110236220472" footer="0.5118110236220472"/>
  <pageSetup horizontalDpi="360" verticalDpi="360" orientation="landscape" paperSize="8" scale="66" r:id="rId1"/>
  <headerFooter alignWithMargins="0">
    <oddHeader>&amp;CComune di Oppido Lucano
graduatoria Legge n° 32/92 Art.3 comma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Olivieri</dc:creator>
  <cp:keywords/>
  <dc:description/>
  <cp:lastModifiedBy>biagino</cp:lastModifiedBy>
  <cp:lastPrinted>2004-05-03T11:19:15Z</cp:lastPrinted>
  <dcterms:created xsi:type="dcterms:W3CDTF">1998-02-19T19:26:18Z</dcterms:created>
  <dcterms:modified xsi:type="dcterms:W3CDTF">2004-05-09T06:22:04Z</dcterms:modified>
  <cp:category/>
  <cp:version/>
  <cp:contentType/>
  <cp:contentStatus/>
</cp:coreProperties>
</file>